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5985" yWindow="65521" windowWidth="5970" windowHeight="6195" tabRatio="648" activeTab="0"/>
  </bookViews>
  <sheets>
    <sheet name="Aufgabe" sheetId="1" r:id="rId1"/>
    <sheet name="LinAb_Tab1" sheetId="2" r:id="rId2"/>
    <sheet name="LinAb_Diagr" sheetId="3" r:id="rId3"/>
    <sheet name="Formeln" sheetId="4" r:id="rId4"/>
  </sheets>
  <definedNames>
    <definedName name="AnschKost" localSheetId="3">#REF!</definedName>
    <definedName name="AnschKost">'Aufgabe'!$H$10</definedName>
    <definedName name="_xlnm.Print_Area" localSheetId="3">'Formeln'!$B$6:$K$40</definedName>
    <definedName name="_xlnm.Print_Area" localSheetId="2">'LinAb_Diagr'!$B$1:$M$49</definedName>
    <definedName name="Druckbereich_MI" localSheetId="3">#REF!</definedName>
    <definedName name="Druckbereich_MI">#REF!</definedName>
    <definedName name="Jahr_k" localSheetId="3">#REF!</definedName>
    <definedName name="Jahr_k">'Aufgabe'!$G$28</definedName>
    <definedName name="Monat">'LinAb_Tab1'!$D$24</definedName>
    <definedName name="NutzDauer" localSheetId="3">#REF!</definedName>
    <definedName name="NutzDauer">'Aufgabe'!$H$12</definedName>
    <definedName name="Q_0">'LinAb_Tab1'!$I$15</definedName>
    <definedName name="Q_n">'LinAb_Tab1'!$I$17</definedName>
    <definedName name="Restwert" localSheetId="3">#REF!</definedName>
    <definedName name="Restwert">'Aufgabe'!$F$17</definedName>
  </definedNames>
  <calcPr fullCalcOnLoad="1"/>
</workbook>
</file>

<file path=xl/comments2.xml><?xml version="1.0" encoding="utf-8"?>
<comments xmlns="http://schemas.openxmlformats.org/spreadsheetml/2006/main">
  <authors>
    <author>Ein gesch?tzter Microsoft Office Anwender</author>
  </authors>
  <commentList>
    <comment ref="I11" authorId="0">
      <text>
        <r>
          <rPr>
            <sz val="8"/>
            <rFont val="Tahoma"/>
            <family val="0"/>
          </rPr>
          <t>Hinweis:
Klicken Sie diese Zelle an und schauen dann in die Editor-Zeile: Sie sehen, dass es ganz nützlich sein kann, Namen anstelle der üblichen Zellenbezeichnung zu vergeben!</t>
        </r>
      </text>
    </comment>
    <comment ref="I9" authorId="0">
      <text>
        <r>
          <rPr>
            <sz val="8"/>
            <rFont val="Tahoma"/>
            <family val="0"/>
          </rPr>
          <t xml:space="preserve">Hinweis:
Klicken Sie diese Zelle an und schauen dann in die Editor-Zeile: Sie sehen, dass es ganz nützlich sein kann, Namen anstelle der üblichen Zellenbezeichnung zu vergeben!
</t>
        </r>
      </text>
    </comment>
  </commentList>
</comments>
</file>

<file path=xl/comments3.xml><?xml version="1.0" encoding="utf-8"?>
<comments xmlns="http://schemas.openxmlformats.org/spreadsheetml/2006/main">
  <authors>
    <author>Ein gesch?tzter Microsoft Office Anwender</author>
    <author>von K?nel</author>
  </authors>
  <commentList>
    <comment ref="D17" authorId="0">
      <text>
        <r>
          <rPr>
            <sz val="8"/>
            <rFont val="Tahoma"/>
            <family val="0"/>
          </rPr>
          <t xml:space="preserve">Hinweis:
Beachten Sie die Schreibweise in dieser und in den folgenden Zellen! Durch die Verknüpfung von 'Jahr' mit der Nutzungsdauer, werden die Angaben in dieser Tabelle für den Bereich 1 &lt; NutzDauer &lt;= 12 immer richtig geschrieben.
Probieren Sie es!
</t>
        </r>
      </text>
    </comment>
    <comment ref="E16" authorId="1">
      <text>
        <r>
          <rPr>
            <b/>
            <sz val="8"/>
            <rFont val="Tahoma"/>
            <family val="0"/>
          </rPr>
          <t>Betrag im Anschaffungsjahr</t>
        </r>
        <r>
          <rPr>
            <sz val="8"/>
            <rFont val="Tahoma"/>
            <family val="0"/>
          </rPr>
          <t xml:space="preserve">
</t>
        </r>
      </text>
    </comment>
    <comment ref="J16" authorId="1">
      <text>
        <r>
          <rPr>
            <b/>
            <sz val="8"/>
            <rFont val="Tahoma"/>
            <family val="0"/>
          </rPr>
          <t>Betrag im Anschaffungsjahr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<sst xmlns="http://schemas.openxmlformats.org/spreadsheetml/2006/main" count="126" uniqueCount="96">
  <si>
    <t>Aufgabe:</t>
  </si>
  <si>
    <t xml:space="preserve"> [EUR]</t>
  </si>
  <si>
    <t>aktiviert.</t>
  </si>
  <si>
    <t xml:space="preserve"> [a]</t>
  </si>
  <si>
    <t>angesetzt.</t>
  </si>
  <si>
    <t>abgeschrieben werden.</t>
  </si>
  <si>
    <t>. Nutzungsjahres,</t>
  </si>
  <si>
    <t>Zu 1: Abschreibungs-</t>
  </si>
  <si>
    <t xml:space="preserve">   p =</t>
  </si>
  <si>
    <t xml:space="preserve"> [%/a]</t>
  </si>
  <si>
    <t xml:space="preserve">   p = </t>
  </si>
  <si>
    <t>Zu 2: Abschreibungs-</t>
  </si>
  <si>
    <t xml:space="preserve">  Q =</t>
  </si>
  <si>
    <t xml:space="preserve"> [EUR/a]</t>
  </si>
  <si>
    <t xml:space="preserve">  Q = </t>
  </si>
  <si>
    <t xml:space="preserve"> Man beachte die</t>
  </si>
  <si>
    <t xml:space="preserve"> Formelschreibweise</t>
  </si>
  <si>
    <t xml:space="preserve"> in den Tabellen!</t>
  </si>
  <si>
    <t>d) Abschreibungsplan</t>
  </si>
  <si>
    <t>Jahr</t>
  </si>
  <si>
    <t>Buchwert</t>
  </si>
  <si>
    <t>Abschreib.-</t>
  </si>
  <si>
    <t>Anfang</t>
  </si>
  <si>
    <t>betrag</t>
  </si>
  <si>
    <t>Ende (1)</t>
  </si>
  <si>
    <t>Ende (2)</t>
  </si>
  <si>
    <t>e) Grafik :</t>
  </si>
  <si>
    <t>=</t>
  </si>
  <si>
    <t>n</t>
  </si>
  <si>
    <t>Abschreibungsprozentsatz p =</t>
  </si>
  <si>
    <t>p</t>
  </si>
  <si>
    <t>Abschreibungsprozentsatz p [% p. a.]</t>
  </si>
  <si>
    <t>Restwert am Ende der Nutzungsdauer [EUR]</t>
  </si>
  <si>
    <t>Anschaffungskosten [EUR]</t>
  </si>
  <si>
    <t>Nutzungsdauer [a]</t>
  </si>
  <si>
    <t>i</t>
  </si>
  <si>
    <t>= p/100  (Abschreibungssatz)</t>
  </si>
  <si>
    <r>
      <t>Restwert R</t>
    </r>
    <r>
      <rPr>
        <b/>
        <vertAlign val="subscript"/>
        <sz val="14"/>
        <rFont val="Arial"/>
        <family val="2"/>
      </rPr>
      <t>k</t>
    </r>
    <r>
      <rPr>
        <b/>
        <sz val="14"/>
        <rFont val="Arial"/>
        <family val="2"/>
      </rPr>
      <t xml:space="preserve"> =</t>
    </r>
  </si>
  <si>
    <t>Lineare Abschreibung</t>
  </si>
  <si>
    <t>-</t>
  </si>
  <si>
    <r>
      <t>R</t>
    </r>
    <r>
      <rPr>
        <b/>
        <vertAlign val="subscript"/>
        <sz val="14"/>
        <rFont val="Arial"/>
        <family val="2"/>
      </rPr>
      <t>n</t>
    </r>
    <r>
      <rPr>
        <b/>
        <sz val="14"/>
        <rFont val="Arial"/>
        <family val="2"/>
      </rPr>
      <t xml:space="preserve"> * 100</t>
    </r>
  </si>
  <si>
    <r>
      <t>A</t>
    </r>
    <r>
      <rPr>
        <b/>
        <vertAlign val="subscript"/>
        <sz val="14"/>
        <rFont val="Arial"/>
        <family val="2"/>
      </rPr>
      <t>0</t>
    </r>
    <r>
      <rPr>
        <b/>
        <sz val="14"/>
        <rFont val="Arial"/>
        <family val="2"/>
      </rPr>
      <t xml:space="preserve"> * n</t>
    </r>
  </si>
  <si>
    <r>
      <t>A</t>
    </r>
    <r>
      <rPr>
        <b/>
        <vertAlign val="subscript"/>
        <sz val="14"/>
        <rFont val="Arial"/>
        <family val="2"/>
      </rPr>
      <t>0</t>
    </r>
    <r>
      <rPr>
        <b/>
        <sz val="14"/>
        <rFont val="Arial"/>
        <family val="2"/>
      </rPr>
      <t xml:space="preserve"> - R</t>
    </r>
    <r>
      <rPr>
        <b/>
        <vertAlign val="subscript"/>
        <sz val="14"/>
        <rFont val="Arial"/>
        <family val="2"/>
      </rPr>
      <t>n</t>
    </r>
  </si>
  <si>
    <r>
      <t>Abschreibungsbetrag Q</t>
    </r>
    <r>
      <rPr>
        <b/>
        <sz val="14"/>
        <rFont val="Arial"/>
        <family val="2"/>
      </rPr>
      <t xml:space="preserve"> =</t>
    </r>
  </si>
  <si>
    <r>
      <t>A</t>
    </r>
    <r>
      <rPr>
        <b/>
        <vertAlign val="subscript"/>
        <sz val="14"/>
        <rFont val="Arial"/>
        <family val="2"/>
      </rPr>
      <t>0</t>
    </r>
    <r>
      <rPr>
        <b/>
        <sz val="14"/>
        <rFont val="Arial"/>
        <family val="2"/>
      </rPr>
      <t xml:space="preserve"> -</t>
    </r>
  </si>
  <si>
    <r>
      <t>(A</t>
    </r>
    <r>
      <rPr>
        <b/>
        <vertAlign val="subscript"/>
        <sz val="14"/>
        <rFont val="Arial"/>
        <family val="2"/>
      </rPr>
      <t>0</t>
    </r>
    <r>
      <rPr>
        <b/>
        <sz val="14"/>
        <rFont val="Arial"/>
        <family val="2"/>
      </rPr>
      <t xml:space="preserve"> - R</t>
    </r>
    <r>
      <rPr>
        <b/>
        <vertAlign val="subscript"/>
        <sz val="14"/>
        <rFont val="Arial"/>
        <family val="2"/>
      </rPr>
      <t>n</t>
    </r>
    <r>
      <rPr>
        <b/>
        <sz val="14"/>
        <rFont val="Arial"/>
        <family val="2"/>
      </rPr>
      <t>)</t>
    </r>
  </si>
  <si>
    <t>* k</t>
  </si>
  <si>
    <t xml:space="preserve"> </t>
  </si>
  <si>
    <t>Die Maschine wird mit Anschaffungskosten in Höhe von</t>
  </si>
  <si>
    <t>Die betriebsgewöhnliche Nutzungsdauer wird mit</t>
  </si>
  <si>
    <t>Die Maschine soll innerhalb dieser Nutzungsdauer linear</t>
  </si>
  <si>
    <t>1.  Ermittlung des Abschreibungsprozentfußes p,</t>
  </si>
  <si>
    <t>2.  Ermittlung des Abschreibungsbetrages Q,</t>
  </si>
  <si>
    <t xml:space="preserve">     jeweils für beide Varianten a) und b).</t>
  </si>
  <si>
    <t xml:space="preserve"> [EUR] bzw.</t>
  </si>
  <si>
    <t>Lösungen</t>
  </si>
  <si>
    <r>
      <t>a) auf den Restwert von R</t>
    </r>
    <r>
      <rPr>
        <b/>
        <vertAlign val="subscript"/>
        <sz val="12"/>
        <rFont val="Arial"/>
        <family val="2"/>
      </rPr>
      <t>n</t>
    </r>
    <r>
      <rPr>
        <b/>
        <sz val="12"/>
        <rFont val="Arial"/>
        <family val="2"/>
      </rPr>
      <t xml:space="preserve"> </t>
    </r>
  </si>
  <si>
    <r>
      <t>b) auf einen Restwert von R</t>
    </r>
    <r>
      <rPr>
        <b/>
        <vertAlign val="subscript"/>
        <sz val="12"/>
        <rFont val="Arial"/>
        <family val="2"/>
      </rPr>
      <t>n</t>
    </r>
  </si>
  <si>
    <t>Formeln finden Sie im Tabellenblatt "Formeln"!</t>
  </si>
  <si>
    <r>
      <t xml:space="preserve">        </t>
    </r>
    <r>
      <rPr>
        <b/>
        <sz val="14"/>
        <rFont val="Arial"/>
        <family val="2"/>
      </rPr>
      <t>prozentfuß p :</t>
    </r>
  </si>
  <si>
    <r>
      <t xml:space="preserve">     </t>
    </r>
    <r>
      <rPr>
        <b/>
        <sz val="14"/>
        <rFont val="Arial"/>
        <family val="2"/>
      </rPr>
      <t xml:space="preserve">   betrag Q :</t>
    </r>
  </si>
  <si>
    <r>
      <t>Zu 3: Restwert R</t>
    </r>
    <r>
      <rPr>
        <b/>
        <vertAlign val="subscript"/>
        <sz val="14"/>
        <rFont val="Arial"/>
        <family val="2"/>
      </rPr>
      <t>5</t>
    </r>
    <r>
      <rPr>
        <b/>
        <sz val="14"/>
        <rFont val="Arial"/>
        <family val="2"/>
      </rPr>
      <t xml:space="preserve"> :</t>
    </r>
  </si>
  <si>
    <t xml:space="preserve">n =  </t>
  </si>
  <si>
    <t>Ändern</t>
  </si>
  <si>
    <t>Restwert nach k Jahren Abschreibung [EUR]</t>
  </si>
  <si>
    <r>
      <t>R</t>
    </r>
    <r>
      <rPr>
        <b/>
        <vertAlign val="subscript"/>
        <sz val="14"/>
        <rFont val="Arial"/>
        <family val="2"/>
      </rPr>
      <t>n</t>
    </r>
  </si>
  <si>
    <r>
      <t>R</t>
    </r>
    <r>
      <rPr>
        <b/>
        <vertAlign val="subscript"/>
        <sz val="14"/>
        <rFont val="Arial"/>
        <family val="2"/>
      </rPr>
      <t>k</t>
    </r>
  </si>
  <si>
    <r>
      <t>A</t>
    </r>
    <r>
      <rPr>
        <b/>
        <vertAlign val="subscript"/>
        <sz val="14"/>
        <rFont val="Arial"/>
        <family val="2"/>
      </rPr>
      <t>0</t>
    </r>
  </si>
  <si>
    <r>
      <t xml:space="preserve"> R</t>
    </r>
    <r>
      <rPr>
        <b/>
        <vertAlign val="subscript"/>
        <sz val="14"/>
        <rFont val="Arial"/>
        <family val="2"/>
      </rPr>
      <t>n</t>
    </r>
    <r>
      <rPr>
        <b/>
        <sz val="14"/>
        <rFont val="Arial"/>
        <family val="2"/>
      </rPr>
      <t xml:space="preserve"> = 0  </t>
    </r>
  </si>
  <si>
    <r>
      <t xml:space="preserve"> R</t>
    </r>
    <r>
      <rPr>
        <b/>
        <vertAlign val="subscript"/>
        <sz val="14"/>
        <rFont val="Arial"/>
        <family val="2"/>
      </rPr>
      <t xml:space="preserve">n </t>
    </r>
    <r>
      <rPr>
        <b/>
        <sz val="14"/>
        <rFont val="Arial"/>
        <family val="2"/>
      </rPr>
      <t xml:space="preserve">&gt; 0 </t>
    </r>
  </si>
  <si>
    <r>
      <t xml:space="preserve"> R</t>
    </r>
    <r>
      <rPr>
        <b/>
        <vertAlign val="subscript"/>
        <sz val="14"/>
        <rFont val="Arial"/>
        <family val="2"/>
      </rPr>
      <t>n</t>
    </r>
    <r>
      <rPr>
        <b/>
        <sz val="14"/>
        <rFont val="Arial"/>
        <family val="2"/>
      </rPr>
      <t xml:space="preserve"> = 0 </t>
    </r>
  </si>
  <si>
    <r>
      <t xml:space="preserve"> R</t>
    </r>
    <r>
      <rPr>
        <b/>
        <vertAlign val="subscript"/>
        <sz val="14"/>
        <rFont val="Arial"/>
        <family val="2"/>
      </rPr>
      <t xml:space="preserve">n </t>
    </r>
    <r>
      <rPr>
        <b/>
        <sz val="14"/>
        <rFont val="Arial"/>
        <family val="2"/>
      </rPr>
      <t xml:space="preserve">&gt; 0   </t>
    </r>
  </si>
  <si>
    <r>
      <t xml:space="preserve">   R</t>
    </r>
    <r>
      <rPr>
        <b/>
        <vertAlign val="subscript"/>
        <sz val="14"/>
        <rFont val="Arial"/>
        <family val="2"/>
      </rPr>
      <t>5</t>
    </r>
    <r>
      <rPr>
        <b/>
        <sz val="14"/>
        <rFont val="Arial"/>
        <family val="2"/>
      </rPr>
      <t xml:space="preserve"> =</t>
    </r>
  </si>
  <si>
    <t>DAA Wirtschafts-Lexikon</t>
  </si>
  <si>
    <r>
      <t xml:space="preserve">Das Unternehmen PCX GmbH hat im Monat </t>
    </r>
    <r>
      <rPr>
        <b/>
        <sz val="12"/>
        <color indexed="12"/>
        <rFont val="Arial"/>
        <family val="2"/>
      </rPr>
      <t xml:space="preserve">März </t>
    </r>
    <r>
      <rPr>
        <b/>
        <sz val="12"/>
        <rFont val="Arial"/>
        <family val="2"/>
      </rPr>
      <t xml:space="preserve">des Geschäftsjahres Gj. 01 </t>
    </r>
  </si>
  <si>
    <t>eine neue Bearbeitungsmaschine gekauft.</t>
  </si>
  <si>
    <t>3.  Ermittlung des Abschreibungsbetrages im Anschaffungsjahr,</t>
  </si>
  <si>
    <r>
      <t>4.  Ermittlung des Restwertes R</t>
    </r>
    <r>
      <rPr>
        <b/>
        <vertAlign val="subscript"/>
        <sz val="12"/>
        <rFont val="Arial"/>
        <family val="2"/>
      </rPr>
      <t>k</t>
    </r>
    <r>
      <rPr>
        <b/>
        <sz val="12"/>
        <rFont val="Arial"/>
        <family val="2"/>
      </rPr>
      <t xml:space="preserve"> am Ende des </t>
    </r>
  </si>
  <si>
    <t>5.  Aufstellung des kompletten Abschreibungsplanes und</t>
  </si>
  <si>
    <t>Die Aufgabe besteht in Folgendem:</t>
  </si>
  <si>
    <t>6.  Darstellung des Abschreibungsverlaufs in einer Grafik,</t>
  </si>
  <si>
    <t>Zu 3: Abschreibungs-</t>
  </si>
  <si>
    <r>
      <t xml:space="preserve">     </t>
    </r>
    <r>
      <rPr>
        <b/>
        <sz val="14"/>
        <rFont val="Arial"/>
        <family val="2"/>
      </rPr>
      <t xml:space="preserve">  betrag Q</t>
    </r>
    <r>
      <rPr>
        <b/>
        <vertAlign val="subscript"/>
        <sz val="14"/>
        <rFont val="Arial"/>
        <family val="2"/>
      </rPr>
      <t>1</t>
    </r>
    <r>
      <rPr>
        <b/>
        <sz val="14"/>
        <rFont val="Arial"/>
        <family val="2"/>
      </rPr>
      <t xml:space="preserve"> im</t>
    </r>
  </si>
  <si>
    <t xml:space="preserve">      Anschaffungsjahr:</t>
  </si>
  <si>
    <r>
      <t>Q</t>
    </r>
    <r>
      <rPr>
        <b/>
        <vertAlign val="subscript"/>
        <sz val="14"/>
        <rFont val="Arial"/>
        <family val="2"/>
      </rPr>
      <t>1</t>
    </r>
    <r>
      <rPr>
        <b/>
        <sz val="14"/>
        <rFont val="Arial"/>
        <family val="2"/>
      </rPr>
      <t xml:space="preserve"> =</t>
    </r>
  </si>
  <si>
    <t xml:space="preserve">   Anschaffungsmonat:</t>
  </si>
  <si>
    <t>März =</t>
  </si>
  <si>
    <r>
      <t xml:space="preserve">    R</t>
    </r>
    <r>
      <rPr>
        <b/>
        <vertAlign val="subscript"/>
        <sz val="14"/>
        <color indexed="12"/>
        <rFont val="Arial"/>
        <family val="2"/>
      </rPr>
      <t>n</t>
    </r>
    <r>
      <rPr>
        <b/>
        <sz val="14"/>
        <color indexed="12"/>
        <rFont val="Arial"/>
        <family val="2"/>
      </rPr>
      <t xml:space="preserve"> = 0</t>
    </r>
  </si>
  <si>
    <r>
      <t xml:space="preserve">    R</t>
    </r>
    <r>
      <rPr>
        <b/>
        <vertAlign val="subscript"/>
        <sz val="14"/>
        <color indexed="12"/>
        <rFont val="Arial"/>
        <family val="2"/>
      </rPr>
      <t>n</t>
    </r>
    <r>
      <rPr>
        <b/>
        <sz val="14"/>
        <color indexed="12"/>
        <rFont val="Arial"/>
        <family val="2"/>
      </rPr>
      <t xml:space="preserve"> &gt; 0</t>
    </r>
  </si>
  <si>
    <t>m =</t>
  </si>
  <si>
    <r>
      <t>R</t>
    </r>
    <r>
      <rPr>
        <b/>
        <vertAlign val="subscript"/>
        <sz val="14"/>
        <rFont val="Arial"/>
        <family val="2"/>
      </rPr>
      <t>n</t>
    </r>
    <r>
      <rPr>
        <b/>
        <sz val="14"/>
        <rFont val="Arial"/>
        <family val="2"/>
      </rPr>
      <t xml:space="preserve"> =</t>
    </r>
  </si>
  <si>
    <t>Monatsgenauer</t>
  </si>
  <si>
    <t>Abschreibungsbetrag</t>
  </si>
  <si>
    <t>(Anschaffungsjahr)</t>
  </si>
  <si>
    <r>
      <t xml:space="preserve">( </t>
    </r>
    <r>
      <rPr>
        <b/>
        <sz val="12"/>
        <color indexed="12"/>
        <rFont val="Arial"/>
        <family val="2"/>
      </rPr>
      <t>m</t>
    </r>
    <r>
      <rPr>
        <b/>
        <sz val="12"/>
        <rFont val="Arial"/>
        <family val="2"/>
      </rPr>
      <t xml:space="preserve"> = Anschaffungsmonat)</t>
    </r>
  </si>
  <si>
    <r>
      <t>Q</t>
    </r>
    <r>
      <rPr>
        <b/>
        <vertAlign val="subscript"/>
        <sz val="14"/>
        <rFont val="Arial"/>
        <family val="2"/>
      </rPr>
      <t>1,</t>
    </r>
    <r>
      <rPr>
        <b/>
        <vertAlign val="subscript"/>
        <sz val="14"/>
        <color indexed="12"/>
        <rFont val="Arial"/>
        <family val="2"/>
      </rPr>
      <t>m</t>
    </r>
    <r>
      <rPr>
        <b/>
        <sz val="14"/>
        <rFont val="Arial"/>
        <family val="2"/>
      </rPr>
      <t xml:space="preserve"> = (13 - </t>
    </r>
    <r>
      <rPr>
        <b/>
        <sz val="14"/>
        <color indexed="12"/>
        <rFont val="Arial"/>
        <family val="2"/>
      </rPr>
      <t>m</t>
    </r>
    <r>
      <rPr>
        <b/>
        <sz val="14"/>
        <rFont val="Arial"/>
        <family val="2"/>
      </rPr>
      <t>) / 12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</si>
</sst>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#,##0;\-#,##0"/>
    <numFmt numFmtId="174" formatCode="#,##0;[Red]\-#,##0"/>
    <numFmt numFmtId="175" formatCode="#,##0.00;\-#,##0.00"/>
    <numFmt numFmtId="176" formatCode="#,##0.00;[Red]\-#,##0.00"/>
    <numFmt numFmtId="177" formatCode="General_)"/>
    <numFmt numFmtId="178" formatCode="0.00_)"/>
    <numFmt numFmtId="179" formatCode="0_)"/>
    <numFmt numFmtId="180" formatCode="#,##0\ &quot;DM&quot;;\-"/>
    <numFmt numFmtId="181" formatCode="#,##0\ &quot;DM&quot;;"/>
    <numFmt numFmtId="182" formatCode="#,##0\ &quot;DM&quot;"/>
    <numFmt numFmtId="183" formatCode="0.0000"/>
    <numFmt numFmtId="184" formatCode="0.0000000"/>
    <numFmt numFmtId="185" formatCode="0.000000"/>
    <numFmt numFmtId="186" formatCode="0.00000"/>
    <numFmt numFmtId="187" formatCode="0.000"/>
    <numFmt numFmtId="188" formatCode="#,##0.0"/>
    <numFmt numFmtId="189" formatCode="0.00\ &quot;EUR&quot;"/>
    <numFmt numFmtId="190" formatCode="#,##0.0000"/>
    <numFmt numFmtId="191" formatCode="0.0%"/>
  </numFmts>
  <fonts count="6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0"/>
      <color indexed="13"/>
      <name val="Arial"/>
      <family val="2"/>
    </font>
    <font>
      <b/>
      <vertAlign val="subscript"/>
      <sz val="12"/>
      <name val="Arial"/>
      <family val="2"/>
    </font>
    <font>
      <sz val="8"/>
      <name val="Tahoma"/>
      <family val="0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vertAlign val="subscript"/>
      <sz val="14"/>
      <name val="Arial"/>
      <family val="2"/>
    </font>
    <font>
      <b/>
      <sz val="20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color indexed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14"/>
      <name val="Arial"/>
      <family val="2"/>
    </font>
    <font>
      <b/>
      <sz val="8"/>
      <name val="Tahoma"/>
      <family val="0"/>
    </font>
    <font>
      <b/>
      <vertAlign val="subscript"/>
      <sz val="14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9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b/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189" fontId="6" fillId="28" borderId="0" applyBorder="0" applyAlignment="0" applyProtection="0"/>
    <xf numFmtId="0" fontId="5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3" fillId="32" borderId="0" applyNumberFormat="0" applyBorder="0" applyAlignment="0" applyProtection="0"/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3" borderId="9" applyNumberFormat="0" applyAlignment="0" applyProtection="0"/>
  </cellStyleXfs>
  <cellXfs count="16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Fill="1" applyAlignment="1">
      <alignment/>
    </xf>
    <xf numFmtId="0" fontId="0" fillId="0" borderId="0" xfId="53">
      <alignment/>
      <protection/>
    </xf>
    <xf numFmtId="0" fontId="10" fillId="34" borderId="10" xfId="53" applyFont="1" applyFill="1" applyBorder="1">
      <alignment/>
      <protection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 horizontal="left"/>
    </xf>
    <xf numFmtId="0" fontId="0" fillId="34" borderId="0" xfId="0" applyFill="1" applyAlignment="1">
      <alignment/>
    </xf>
    <xf numFmtId="0" fontId="0" fillId="0" borderId="14" xfId="0" applyBorder="1" applyAlignment="1">
      <alignment/>
    </xf>
    <xf numFmtId="0" fontId="0" fillId="0" borderId="16" xfId="53" applyBorder="1" applyAlignment="1">
      <alignment horizontal="left"/>
      <protection/>
    </xf>
    <xf numFmtId="0" fontId="0" fillId="0" borderId="17" xfId="53" applyBorder="1">
      <alignment/>
      <protection/>
    </xf>
    <xf numFmtId="0" fontId="0" fillId="0" borderId="18" xfId="53" applyBorder="1">
      <alignment/>
      <protection/>
    </xf>
    <xf numFmtId="0" fontId="0" fillId="0" borderId="11" xfId="53" applyBorder="1">
      <alignment/>
      <protection/>
    </xf>
    <xf numFmtId="0" fontId="10" fillId="0" borderId="12" xfId="53" applyFont="1" applyBorder="1">
      <alignment/>
      <protection/>
    </xf>
    <xf numFmtId="0" fontId="0" fillId="0" borderId="0" xfId="53" applyBorder="1">
      <alignment/>
      <protection/>
    </xf>
    <xf numFmtId="0" fontId="0" fillId="0" borderId="12" xfId="53" applyBorder="1">
      <alignment/>
      <protection/>
    </xf>
    <xf numFmtId="0" fontId="1" fillId="0" borderId="0" xfId="53" applyFont="1" applyBorder="1">
      <alignment/>
      <protection/>
    </xf>
    <xf numFmtId="0" fontId="0" fillId="0" borderId="13" xfId="53" applyBorder="1">
      <alignment/>
      <protection/>
    </xf>
    <xf numFmtId="0" fontId="0" fillId="0" borderId="14" xfId="53" applyBorder="1">
      <alignment/>
      <protection/>
    </xf>
    <xf numFmtId="0" fontId="0" fillId="0" borderId="15" xfId="53" applyBorder="1">
      <alignment/>
      <protection/>
    </xf>
    <xf numFmtId="0" fontId="0" fillId="34" borderId="19" xfId="53" applyFill="1" applyBorder="1">
      <alignment/>
      <protection/>
    </xf>
    <xf numFmtId="0" fontId="10" fillId="34" borderId="20" xfId="53" applyFont="1" applyFill="1" applyBorder="1">
      <alignment/>
      <protection/>
    </xf>
    <xf numFmtId="0" fontId="0" fillId="34" borderId="21" xfId="53" applyFill="1" applyBorder="1">
      <alignment/>
      <protection/>
    </xf>
    <xf numFmtId="0" fontId="0" fillId="34" borderId="22" xfId="53" applyFill="1" applyBorder="1">
      <alignment/>
      <protection/>
    </xf>
    <xf numFmtId="0" fontId="10" fillId="34" borderId="0" xfId="53" applyFont="1" applyFill="1" applyBorder="1">
      <alignment/>
      <protection/>
    </xf>
    <xf numFmtId="0" fontId="10" fillId="34" borderId="0" xfId="53" applyFont="1" applyFill="1" applyBorder="1" applyAlignment="1">
      <alignment horizontal="center"/>
      <protection/>
    </xf>
    <xf numFmtId="0" fontId="0" fillId="34" borderId="10" xfId="53" applyFill="1" applyBorder="1">
      <alignment/>
      <protection/>
    </xf>
    <xf numFmtId="0" fontId="0" fillId="34" borderId="23" xfId="53" applyFill="1" applyBorder="1">
      <alignment/>
      <protection/>
    </xf>
    <xf numFmtId="0" fontId="0" fillId="34" borderId="24" xfId="53" applyFill="1" applyBorder="1">
      <alignment/>
      <protection/>
    </xf>
    <xf numFmtId="0" fontId="0" fillId="34" borderId="25" xfId="53" applyFill="1" applyBorder="1">
      <alignment/>
      <protection/>
    </xf>
    <xf numFmtId="0" fontId="10" fillId="34" borderId="0" xfId="53" applyFont="1" applyFill="1" applyBorder="1" applyAlignment="1">
      <alignment horizontal="right"/>
      <protection/>
    </xf>
    <xf numFmtId="0" fontId="0" fillId="35" borderId="0" xfId="53" applyFill="1">
      <alignment/>
      <protection/>
    </xf>
    <xf numFmtId="0" fontId="0" fillId="35" borderId="0" xfId="53" applyFill="1" applyAlignment="1">
      <alignment horizontal="left"/>
      <protection/>
    </xf>
    <xf numFmtId="0" fontId="4" fillId="35" borderId="0" xfId="53" applyFont="1" applyFill="1">
      <alignment/>
      <protection/>
    </xf>
    <xf numFmtId="0" fontId="10" fillId="34" borderId="21" xfId="53" applyFont="1" applyFill="1" applyBorder="1">
      <alignment/>
      <protection/>
    </xf>
    <xf numFmtId="0" fontId="10" fillId="34" borderId="10" xfId="53" applyFont="1" applyFill="1" applyBorder="1" applyAlignment="1">
      <alignment horizontal="center"/>
      <protection/>
    </xf>
    <xf numFmtId="0" fontId="10" fillId="34" borderId="24" xfId="53" applyFont="1" applyFill="1" applyBorder="1">
      <alignment/>
      <protection/>
    </xf>
    <xf numFmtId="0" fontId="10" fillId="34" borderId="25" xfId="53" applyFont="1" applyFill="1" applyBorder="1">
      <alignment/>
      <protection/>
    </xf>
    <xf numFmtId="0" fontId="0" fillId="0" borderId="12" xfId="0" applyBorder="1" applyAlignment="1">
      <alignment/>
    </xf>
    <xf numFmtId="0" fontId="0" fillId="34" borderId="12" xfId="53" applyFill="1" applyBorder="1">
      <alignment/>
      <protection/>
    </xf>
    <xf numFmtId="0" fontId="0" fillId="34" borderId="11" xfId="53" applyFill="1" applyBorder="1">
      <alignment/>
      <protection/>
    </xf>
    <xf numFmtId="0" fontId="0" fillId="34" borderId="0" xfId="53" applyFill="1" applyBorder="1">
      <alignment/>
      <protection/>
    </xf>
    <xf numFmtId="0" fontId="0" fillId="35" borderId="0" xfId="0" applyFill="1" applyBorder="1" applyAlignment="1">
      <alignment vertical="center"/>
    </xf>
    <xf numFmtId="0" fontId="0" fillId="35" borderId="0" xfId="0" applyFill="1" applyBorder="1" applyAlignment="1">
      <alignment horizontal="left" vertical="center"/>
    </xf>
    <xf numFmtId="0" fontId="0" fillId="34" borderId="16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15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14" fillId="34" borderId="0" xfId="0" applyFont="1" applyFill="1" applyBorder="1" applyAlignment="1">
      <alignment vertical="center"/>
    </xf>
    <xf numFmtId="0" fontId="14" fillId="34" borderId="0" xfId="0" applyFont="1" applyFill="1" applyBorder="1" applyAlignment="1" quotePrefix="1">
      <alignment vertical="center"/>
    </xf>
    <xf numFmtId="3" fontId="14" fillId="34" borderId="0" xfId="0" applyNumberFormat="1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horizontal="center" vertical="center"/>
    </xf>
    <xf numFmtId="0" fontId="0" fillId="34" borderId="13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13" fillId="34" borderId="12" xfId="0" applyFont="1" applyFill="1" applyBorder="1" applyAlignment="1">
      <alignment vertical="center"/>
    </xf>
    <xf numFmtId="3" fontId="14" fillId="36" borderId="2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37" borderId="27" xfId="0" applyFill="1" applyBorder="1" applyAlignment="1">
      <alignment vertical="center"/>
    </xf>
    <xf numFmtId="0" fontId="0" fillId="37" borderId="28" xfId="0" applyFill="1" applyBorder="1" applyAlignment="1">
      <alignment vertical="center"/>
    </xf>
    <xf numFmtId="0" fontId="0" fillId="37" borderId="29" xfId="0" applyFill="1" applyBorder="1" applyAlignment="1">
      <alignment vertical="center"/>
    </xf>
    <xf numFmtId="0" fontId="16" fillId="37" borderId="0" xfId="0" applyFont="1" applyFill="1" applyBorder="1" applyAlignment="1">
      <alignment vertical="center"/>
    </xf>
    <xf numFmtId="4" fontId="4" fillId="34" borderId="26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16" fillId="37" borderId="30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37" borderId="28" xfId="0" applyFont="1" applyFill="1" applyBorder="1" applyAlignment="1">
      <alignment vertical="center"/>
    </xf>
    <xf numFmtId="0" fontId="0" fillId="37" borderId="30" xfId="0" applyFill="1" applyBorder="1" applyAlignment="1">
      <alignment vertical="center"/>
    </xf>
    <xf numFmtId="0" fontId="0" fillId="37" borderId="31" xfId="0" applyFill="1" applyBorder="1" applyAlignment="1">
      <alignment vertical="center"/>
    </xf>
    <xf numFmtId="0" fontId="1" fillId="36" borderId="32" xfId="0" applyFont="1" applyFill="1" applyBorder="1" applyAlignment="1">
      <alignment vertical="center"/>
    </xf>
    <xf numFmtId="0" fontId="1" fillId="36" borderId="3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35" borderId="0" xfId="0" applyFill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4" fillId="37" borderId="33" xfId="0" applyFont="1" applyFill="1" applyBorder="1" applyAlignment="1">
      <alignment horizontal="center" vertical="center"/>
    </xf>
    <xf numFmtId="0" fontId="14" fillId="37" borderId="34" xfId="0" applyFont="1" applyFill="1" applyBorder="1" applyAlignment="1">
      <alignment horizontal="center" vertical="center"/>
    </xf>
    <xf numFmtId="0" fontId="14" fillId="37" borderId="21" xfId="0" applyFont="1" applyFill="1" applyBorder="1" applyAlignment="1">
      <alignment horizontal="center" vertical="center"/>
    </xf>
    <xf numFmtId="0" fontId="14" fillId="37" borderId="35" xfId="0" applyFont="1" applyFill="1" applyBorder="1" applyAlignment="1">
      <alignment horizontal="center" vertical="center"/>
    </xf>
    <xf numFmtId="0" fontId="14" fillId="37" borderId="36" xfId="0" applyFont="1" applyFill="1" applyBorder="1" applyAlignment="1">
      <alignment horizontal="center" vertical="center"/>
    </xf>
    <xf numFmtId="0" fontId="14" fillId="37" borderId="25" xfId="0" applyFont="1" applyFill="1" applyBorder="1" applyAlignment="1">
      <alignment horizontal="center" vertical="center"/>
    </xf>
    <xf numFmtId="0" fontId="14" fillId="34" borderId="37" xfId="0" applyFont="1" applyFill="1" applyBorder="1" applyAlignment="1">
      <alignment horizontal="center" vertical="center"/>
    </xf>
    <xf numFmtId="0" fontId="14" fillId="38" borderId="38" xfId="0" applyFont="1" applyFill="1" applyBorder="1" applyAlignment="1">
      <alignment horizontal="center" vertical="center"/>
    </xf>
    <xf numFmtId="4" fontId="14" fillId="34" borderId="10" xfId="0" applyNumberFormat="1" applyFont="1" applyFill="1" applyBorder="1" applyAlignment="1">
      <alignment horizontal="right" vertical="center"/>
    </xf>
    <xf numFmtId="3" fontId="14" fillId="0" borderId="39" xfId="0" applyNumberFormat="1" applyFont="1" applyBorder="1" applyAlignment="1">
      <alignment horizontal="center" vertical="center"/>
    </xf>
    <xf numFmtId="4" fontId="14" fillId="0" borderId="26" xfId="0" applyNumberFormat="1" applyFont="1" applyBorder="1" applyAlignment="1">
      <alignment vertical="center"/>
    </xf>
    <xf numFmtId="4" fontId="14" fillId="0" borderId="40" xfId="0" applyNumberFormat="1" applyFont="1" applyBorder="1" applyAlignment="1">
      <alignment vertical="center"/>
    </xf>
    <xf numFmtId="3" fontId="14" fillId="0" borderId="41" xfId="0" applyNumberFormat="1" applyFont="1" applyBorder="1" applyAlignment="1">
      <alignment horizontal="center" vertical="center"/>
    </xf>
    <xf numFmtId="4" fontId="14" fillId="0" borderId="42" xfId="0" applyNumberFormat="1" applyFont="1" applyBorder="1" applyAlignment="1">
      <alignment vertical="center"/>
    </xf>
    <xf numFmtId="4" fontId="14" fillId="0" borderId="43" xfId="0" applyNumberFormat="1" applyFont="1" applyBorder="1" applyAlignment="1">
      <alignment vertical="center"/>
    </xf>
    <xf numFmtId="0" fontId="10" fillId="35" borderId="0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vertical="center"/>
    </xf>
    <xf numFmtId="0" fontId="4" fillId="34" borderId="12" xfId="0" applyFont="1" applyFill="1" applyBorder="1" applyAlignment="1">
      <alignment vertical="center"/>
    </xf>
    <xf numFmtId="4" fontId="4" fillId="36" borderId="26" xfId="0" applyNumberFormat="1" applyFont="1" applyFill="1" applyBorder="1" applyAlignment="1">
      <alignment vertical="center"/>
    </xf>
    <xf numFmtId="3" fontId="4" fillId="36" borderId="26" xfId="0" applyNumberFormat="1" applyFont="1" applyFill="1" applyBorder="1" applyAlignment="1">
      <alignment vertical="center"/>
    </xf>
    <xf numFmtId="0" fontId="17" fillId="34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4" fillId="37" borderId="38" xfId="0" applyFont="1" applyFill="1" applyBorder="1" applyAlignment="1">
      <alignment vertical="center"/>
    </xf>
    <xf numFmtId="0" fontId="4" fillId="37" borderId="31" xfId="0" applyFont="1" applyFill="1" applyBorder="1" applyAlignment="1">
      <alignment vertical="center"/>
    </xf>
    <xf numFmtId="0" fontId="4" fillId="37" borderId="29" xfId="0" applyFont="1" applyFill="1" applyBorder="1" applyAlignment="1">
      <alignment vertical="center"/>
    </xf>
    <xf numFmtId="0" fontId="4" fillId="0" borderId="0" xfId="53" applyFont="1" applyBorder="1">
      <alignment/>
      <protection/>
    </xf>
    <xf numFmtId="0" fontId="4" fillId="0" borderId="0" xfId="53" applyFont="1" applyBorder="1" quotePrefix="1">
      <alignment/>
      <protection/>
    </xf>
    <xf numFmtId="0" fontId="10" fillId="0" borderId="0" xfId="53" applyFont="1" applyBorder="1">
      <alignment/>
      <protection/>
    </xf>
    <xf numFmtId="0" fontId="10" fillId="37" borderId="44" xfId="0" applyFont="1" applyFill="1" applyBorder="1" applyAlignment="1">
      <alignment horizontal="center" vertical="center"/>
    </xf>
    <xf numFmtId="0" fontId="18" fillId="37" borderId="0" xfId="0" applyFont="1" applyFill="1" applyBorder="1" applyAlignment="1">
      <alignment vertical="center"/>
    </xf>
    <xf numFmtId="0" fontId="10" fillId="37" borderId="0" xfId="0" applyFont="1" applyFill="1" applyBorder="1" applyAlignment="1">
      <alignment vertical="center"/>
    </xf>
    <xf numFmtId="0" fontId="18" fillId="37" borderId="45" xfId="0" applyFont="1" applyFill="1" applyBorder="1" applyAlignment="1">
      <alignment horizontal="center" vertical="center"/>
    </xf>
    <xf numFmtId="0" fontId="18" fillId="37" borderId="30" xfId="0" applyFont="1" applyFill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37" borderId="27" xfId="0" applyFont="1" applyFill="1" applyBorder="1" applyAlignment="1">
      <alignment horizontal="center" vertical="center"/>
    </xf>
    <xf numFmtId="0" fontId="18" fillId="37" borderId="28" xfId="0" applyFont="1" applyFill="1" applyBorder="1" applyAlignment="1">
      <alignment vertical="center"/>
    </xf>
    <xf numFmtId="0" fontId="10" fillId="37" borderId="30" xfId="0" applyFont="1" applyFill="1" applyBorder="1" applyAlignment="1">
      <alignment vertical="center"/>
    </xf>
    <xf numFmtId="3" fontId="4" fillId="0" borderId="0" xfId="0" applyNumberFormat="1" applyFont="1" applyBorder="1" applyAlignment="1">
      <alignment horizontal="left" vertical="center"/>
    </xf>
    <xf numFmtId="0" fontId="18" fillId="39" borderId="46" xfId="0" applyFont="1" applyFill="1" applyBorder="1" applyAlignment="1">
      <alignment vertical="center"/>
    </xf>
    <xf numFmtId="0" fontId="18" fillId="39" borderId="28" xfId="0" applyFont="1" applyFill="1" applyBorder="1" applyAlignment="1">
      <alignment vertical="center"/>
    </xf>
    <xf numFmtId="0" fontId="16" fillId="39" borderId="28" xfId="0" applyFont="1" applyFill="1" applyBorder="1" applyAlignment="1">
      <alignment vertical="center"/>
    </xf>
    <xf numFmtId="0" fontId="4" fillId="39" borderId="29" xfId="0" applyFont="1" applyFill="1" applyBorder="1" applyAlignment="1">
      <alignment vertical="center"/>
    </xf>
    <xf numFmtId="0" fontId="18" fillId="39" borderId="47" xfId="0" applyFont="1" applyFill="1" applyBorder="1" applyAlignment="1">
      <alignment vertical="center"/>
    </xf>
    <xf numFmtId="0" fontId="18" fillId="39" borderId="0" xfId="0" applyFont="1" applyFill="1" applyBorder="1" applyAlignment="1">
      <alignment vertical="center"/>
    </xf>
    <xf numFmtId="0" fontId="4" fillId="39" borderId="38" xfId="0" applyFont="1" applyFill="1" applyBorder="1" applyAlignment="1">
      <alignment vertical="center"/>
    </xf>
    <xf numFmtId="0" fontId="18" fillId="39" borderId="32" xfId="0" applyFont="1" applyFill="1" applyBorder="1" applyAlignment="1">
      <alignment vertical="center"/>
    </xf>
    <xf numFmtId="0" fontId="18" fillId="39" borderId="30" xfId="0" applyFont="1" applyFill="1" applyBorder="1" applyAlignment="1">
      <alignment vertical="center"/>
    </xf>
    <xf numFmtId="0" fontId="16" fillId="39" borderId="30" xfId="0" applyFont="1" applyFill="1" applyBorder="1" applyAlignment="1">
      <alignment vertical="center"/>
    </xf>
    <xf numFmtId="0" fontId="4" fillId="39" borderId="31" xfId="0" applyFont="1" applyFill="1" applyBorder="1" applyAlignment="1">
      <alignment vertical="center"/>
    </xf>
    <xf numFmtId="0" fontId="10" fillId="39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" fontId="10" fillId="36" borderId="26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4" fontId="4" fillId="34" borderId="26" xfId="0" applyNumberFormat="1" applyFont="1" applyFill="1" applyBorder="1" applyAlignment="1">
      <alignment vertical="center"/>
    </xf>
    <xf numFmtId="4" fontId="4" fillId="39" borderId="0" xfId="0" applyNumberFormat="1" applyFont="1" applyFill="1" applyBorder="1" applyAlignment="1">
      <alignment vertical="center"/>
    </xf>
    <xf numFmtId="0" fontId="14" fillId="36" borderId="46" xfId="0" applyFont="1" applyFill="1" applyBorder="1" applyAlignment="1">
      <alignment horizontal="left" vertical="center"/>
    </xf>
    <xf numFmtId="0" fontId="14" fillId="36" borderId="29" xfId="0" applyFont="1" applyFill="1" applyBorder="1" applyAlignment="1">
      <alignment horizontal="left" vertical="center"/>
    </xf>
    <xf numFmtId="0" fontId="14" fillId="36" borderId="47" xfId="0" applyFont="1" applyFill="1" applyBorder="1" applyAlignment="1">
      <alignment horizontal="left" vertical="center"/>
    </xf>
    <xf numFmtId="0" fontId="14" fillId="36" borderId="38" xfId="0" applyFont="1" applyFill="1" applyBorder="1" applyAlignment="1">
      <alignment horizontal="left" vertical="center"/>
    </xf>
    <xf numFmtId="4" fontId="14" fillId="39" borderId="26" xfId="0" applyNumberFormat="1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39" borderId="26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4" fontId="4" fillId="36" borderId="26" xfId="0" applyNumberFormat="1" applyFont="1" applyFill="1" applyBorder="1" applyAlignment="1">
      <alignment horizontal="center" vertical="center"/>
    </xf>
    <xf numFmtId="0" fontId="10" fillId="36" borderId="26" xfId="0" applyFont="1" applyFill="1" applyBorder="1" applyAlignment="1">
      <alignment horizontal="left" vertical="center"/>
    </xf>
    <xf numFmtId="0" fontId="10" fillId="34" borderId="0" xfId="53" applyFont="1" applyFill="1" applyBorder="1" applyAlignment="1">
      <alignment horizontal="left"/>
      <protection/>
    </xf>
    <xf numFmtId="0" fontId="4" fillId="34" borderId="0" xfId="53" applyFont="1" applyFill="1" applyBorder="1">
      <alignment/>
      <protection/>
    </xf>
    <xf numFmtId="0" fontId="12" fillId="35" borderId="0" xfId="0" applyFont="1" applyFill="1" applyBorder="1" applyAlignment="1">
      <alignment horizontal="left" vertical="center"/>
    </xf>
    <xf numFmtId="0" fontId="10" fillId="35" borderId="0" xfId="0" applyFont="1" applyFill="1" applyBorder="1" applyAlignment="1">
      <alignment horizontal="left" vertical="center"/>
    </xf>
    <xf numFmtId="0" fontId="10" fillId="34" borderId="0" xfId="53" applyFont="1" applyFill="1" applyBorder="1" applyAlignment="1">
      <alignment horizontal="center"/>
      <protection/>
    </xf>
    <xf numFmtId="0" fontId="12" fillId="35" borderId="0" xfId="53" applyFont="1" applyFill="1" applyAlignment="1">
      <alignment horizontal="left"/>
      <protection/>
    </xf>
    <xf numFmtId="0" fontId="10" fillId="35" borderId="0" xfId="53" applyFont="1" applyFill="1" applyAlignment="1">
      <alignment horizontal="left"/>
      <protection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_Ann_TilgungL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0ECFA"/>
      <rgbColor rgb="00CC9CCC"/>
      <rgbColor rgb="00CC99FF"/>
      <rgbColor rgb="00E3E3E3"/>
      <rgbColor rgb="003366FF"/>
      <rgbColor rgb="0033CCCC"/>
      <rgbColor rgb="00339933"/>
      <rgbColor rgb="00E6F091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Lineare Abschreibung ( Rn = 0 und Rn &gt; 0 )</a:t>
            </a:r>
          </a:p>
        </c:rich>
      </c:tx>
      <c:layout>
        <c:manualLayout>
          <c:xMode val="factor"/>
          <c:yMode val="factor"/>
          <c:x val="0.013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3825"/>
          <c:w val="0.91825"/>
          <c:h val="0.75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LinAb_Diagr!$F$13:$F$14</c:f>
              <c:strCache>
                <c:ptCount val="1"/>
                <c:pt idx="0">
                  <c:v>Buchwert Ende (1)</c:v>
                </c:pt>
              </c:strCache>
            </c:strRef>
          </c:tx>
          <c:spPr>
            <a:solidFill>
              <a:srgbClr val="33CCCC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LinAb_Diagr!$C$15:$C$27</c:f>
              <c:numCache/>
            </c:numRef>
          </c:cat>
          <c:val>
            <c:numRef>
              <c:f>LinAb_Diagr!$F$15:$F$27</c:f>
              <c:numCache/>
            </c:numRef>
          </c:val>
        </c:ser>
        <c:ser>
          <c:idx val="1"/>
          <c:order val="1"/>
          <c:tx>
            <c:strRef>
              <c:f>LinAb_Diagr!$K$13:$K$14</c:f>
              <c:strCache>
                <c:ptCount val="1"/>
                <c:pt idx="0">
                  <c:v>Buchwert Ende (2)</c:v>
                </c:pt>
              </c:strCache>
            </c:strRef>
          </c:tx>
          <c:spPr>
            <a:solidFill>
              <a:srgbClr val="FFFF99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LinAb_Diagr!$C$15:$C$27</c:f>
              <c:numCache/>
            </c:numRef>
          </c:cat>
          <c:val>
            <c:numRef>
              <c:f>LinAb_Diagr!$K$15:$K$27</c:f>
              <c:numCache/>
            </c:numRef>
          </c:val>
        </c:ser>
        <c:axId val="50704540"/>
        <c:axId val="53687677"/>
      </c:barChart>
      <c:catAx>
        <c:axId val="507045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Nutzungsjahre [a]</a:t>
                </a:r>
              </a:p>
            </c:rich>
          </c:tx>
          <c:layout>
            <c:manualLayout>
              <c:xMode val="factor"/>
              <c:yMode val="factor"/>
              <c:x val="-0.003"/>
              <c:y val="0.09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87677"/>
        <c:crosses val="autoZero"/>
        <c:auto val="0"/>
        <c:lblOffset val="100"/>
        <c:tickLblSkip val="1"/>
        <c:noMultiLvlLbl val="0"/>
      </c:catAx>
      <c:valAx>
        <c:axId val="536876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Restwert Rk [EUR]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045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03725"/>
          <c:y val="0.89575"/>
          <c:w val="0.4225"/>
          <c:h val="0.09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1400175</xdr:colOff>
      <xdr:row>20</xdr:row>
      <xdr:rowOff>123825</xdr:rowOff>
    </xdr:from>
    <xdr:to>
      <xdr:col>3</xdr:col>
      <xdr:colOff>1400175</xdr:colOff>
      <xdr:row>22</xdr:row>
      <xdr:rowOff>76200</xdr:rowOff>
    </xdr:to>
    <xdr:sp>
      <xdr:nvSpPr>
        <xdr:cNvPr id="1" name="Line 6"/>
        <xdr:cNvSpPr>
          <a:spLocks/>
        </xdr:cNvSpPr>
      </xdr:nvSpPr>
      <xdr:spPr>
        <a:xfrm>
          <a:off x="2676525" y="4714875"/>
          <a:ext cx="0" cy="48577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29</xdr:row>
      <xdr:rowOff>38100</xdr:rowOff>
    </xdr:from>
    <xdr:to>
      <xdr:col>10</xdr:col>
      <xdr:colOff>1009650</xdr:colOff>
      <xdr:row>47</xdr:row>
      <xdr:rowOff>314325</xdr:rowOff>
    </xdr:to>
    <xdr:graphicFrame>
      <xdr:nvGraphicFramePr>
        <xdr:cNvPr id="1" name="Chart 1"/>
        <xdr:cNvGraphicFramePr/>
      </xdr:nvGraphicFramePr>
      <xdr:xfrm>
        <a:off x="371475" y="6467475"/>
        <a:ext cx="6486525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438150</xdr:colOff>
      <xdr:row>3</xdr:row>
      <xdr:rowOff>133350</xdr:rowOff>
    </xdr:from>
    <xdr:to>
      <xdr:col>5</xdr:col>
      <xdr:colOff>438150</xdr:colOff>
      <xdr:row>7</xdr:row>
      <xdr:rowOff>257175</xdr:rowOff>
    </xdr:to>
    <xdr:sp>
      <xdr:nvSpPr>
        <xdr:cNvPr id="2" name="Line 14"/>
        <xdr:cNvSpPr>
          <a:spLocks/>
        </xdr:cNvSpPr>
      </xdr:nvSpPr>
      <xdr:spPr>
        <a:xfrm>
          <a:off x="2971800" y="666750"/>
          <a:ext cx="0" cy="9334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3</xdr:row>
      <xdr:rowOff>152400</xdr:rowOff>
    </xdr:from>
    <xdr:to>
      <xdr:col>11</xdr:col>
      <xdr:colOff>38100</xdr:colOff>
      <xdr:row>9</xdr:row>
      <xdr:rowOff>85725</xdr:rowOff>
    </xdr:to>
    <xdr:sp>
      <xdr:nvSpPr>
        <xdr:cNvPr id="3" name="Line 15"/>
        <xdr:cNvSpPr>
          <a:spLocks/>
        </xdr:cNvSpPr>
      </xdr:nvSpPr>
      <xdr:spPr>
        <a:xfrm>
          <a:off x="6972300" y="685800"/>
          <a:ext cx="0" cy="13716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400050</xdr:colOff>
      <xdr:row>3</xdr:row>
      <xdr:rowOff>123825</xdr:rowOff>
    </xdr:from>
    <xdr:to>
      <xdr:col>8</xdr:col>
      <xdr:colOff>904875</xdr:colOff>
      <xdr:row>3</xdr:row>
      <xdr:rowOff>123825</xdr:rowOff>
    </xdr:to>
    <xdr:sp>
      <xdr:nvSpPr>
        <xdr:cNvPr id="4" name="Line 16"/>
        <xdr:cNvSpPr>
          <a:spLocks/>
        </xdr:cNvSpPr>
      </xdr:nvSpPr>
      <xdr:spPr>
        <a:xfrm>
          <a:off x="2933700" y="657225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714375</xdr:colOff>
      <xdr:row>3</xdr:row>
      <xdr:rowOff>123825</xdr:rowOff>
    </xdr:from>
    <xdr:to>
      <xdr:col>11</xdr:col>
      <xdr:colOff>19050</xdr:colOff>
      <xdr:row>3</xdr:row>
      <xdr:rowOff>123825</xdr:rowOff>
    </xdr:to>
    <xdr:sp>
      <xdr:nvSpPr>
        <xdr:cNvPr id="5" name="Line 17"/>
        <xdr:cNvSpPr>
          <a:spLocks/>
        </xdr:cNvSpPr>
      </xdr:nvSpPr>
      <xdr:spPr>
        <a:xfrm>
          <a:off x="5810250" y="65722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8</xdr:row>
      <xdr:rowOff>123825</xdr:rowOff>
    </xdr:from>
    <xdr:to>
      <xdr:col>5</xdr:col>
      <xdr:colOff>676275</xdr:colOff>
      <xdr:row>8</xdr:row>
      <xdr:rowOff>123825</xdr:rowOff>
    </xdr:to>
    <xdr:sp>
      <xdr:nvSpPr>
        <xdr:cNvPr id="1" name="Line 6"/>
        <xdr:cNvSpPr>
          <a:spLocks/>
        </xdr:cNvSpPr>
      </xdr:nvSpPr>
      <xdr:spPr>
        <a:xfrm>
          <a:off x="3924300" y="1800225"/>
          <a:ext cx="3143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8</xdr:row>
      <xdr:rowOff>104775</xdr:rowOff>
    </xdr:from>
    <xdr:to>
      <xdr:col>8</xdr:col>
      <xdr:colOff>209550</xdr:colOff>
      <xdr:row>8</xdr:row>
      <xdr:rowOff>104775</xdr:rowOff>
    </xdr:to>
    <xdr:sp>
      <xdr:nvSpPr>
        <xdr:cNvPr id="2" name="Line 7"/>
        <xdr:cNvSpPr>
          <a:spLocks/>
        </xdr:cNvSpPr>
      </xdr:nvSpPr>
      <xdr:spPr>
        <a:xfrm>
          <a:off x="5086350" y="178117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2505075</xdr:colOff>
      <xdr:row>21</xdr:row>
      <xdr:rowOff>123825</xdr:rowOff>
    </xdr:from>
    <xdr:to>
      <xdr:col>6</xdr:col>
      <xdr:colOff>161925</xdr:colOff>
      <xdr:row>21</xdr:row>
      <xdr:rowOff>123825</xdr:rowOff>
    </xdr:to>
    <xdr:sp>
      <xdr:nvSpPr>
        <xdr:cNvPr id="3" name="Line 8"/>
        <xdr:cNvSpPr>
          <a:spLocks/>
        </xdr:cNvSpPr>
      </xdr:nvSpPr>
      <xdr:spPr>
        <a:xfrm flipV="1">
          <a:off x="3371850" y="5162550"/>
          <a:ext cx="15811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27</xdr:row>
      <xdr:rowOff>161925</xdr:rowOff>
    </xdr:from>
    <xdr:to>
      <xdr:col>6</xdr:col>
      <xdr:colOff>371475</xdr:colOff>
      <xdr:row>27</xdr:row>
      <xdr:rowOff>161925</xdr:rowOff>
    </xdr:to>
    <xdr:sp>
      <xdr:nvSpPr>
        <xdr:cNvPr id="4" name="Line 9"/>
        <xdr:cNvSpPr>
          <a:spLocks/>
        </xdr:cNvSpPr>
      </xdr:nvSpPr>
      <xdr:spPr>
        <a:xfrm>
          <a:off x="4019550" y="6496050"/>
          <a:ext cx="11430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3.57421875" style="5" customWidth="1"/>
    <col min="2" max="2" width="3.28125" style="0" customWidth="1"/>
    <col min="3" max="3" width="12.28125" style="0" customWidth="1"/>
    <col min="4" max="4" width="21.00390625" style="0" customWidth="1"/>
    <col min="5" max="5" width="5.421875" style="0" customWidth="1"/>
    <col min="6" max="6" width="13.00390625" style="0" customWidth="1"/>
    <col min="7" max="7" width="14.140625" style="0" customWidth="1"/>
    <col min="8" max="8" width="16.7109375" style="0" customWidth="1"/>
    <col min="9" max="9" width="12.57421875" style="0" customWidth="1"/>
    <col min="10" max="10" width="3.140625" style="0" customWidth="1"/>
  </cols>
  <sheetData>
    <row r="1" spans="1:10" ht="11.25" customHeight="1">
      <c r="A1" s="51" t="s">
        <v>47</v>
      </c>
      <c r="B1" s="52"/>
      <c r="C1" s="51"/>
      <c r="D1" s="51"/>
      <c r="E1" s="51"/>
      <c r="F1" s="51"/>
      <c r="G1" s="51"/>
      <c r="H1" s="51"/>
      <c r="I1" s="51"/>
      <c r="J1" s="13"/>
    </row>
    <row r="2" spans="1:10" s="5" customFormat="1" ht="26.25" customHeight="1">
      <c r="A2" s="51"/>
      <c r="B2" s="163" t="s">
        <v>73</v>
      </c>
      <c r="C2" s="163"/>
      <c r="D2" s="163"/>
      <c r="E2" s="163"/>
      <c r="F2" s="163"/>
      <c r="G2" s="163"/>
      <c r="H2" s="163"/>
      <c r="I2" s="163"/>
      <c r="J2" s="13"/>
    </row>
    <row r="3" spans="1:10" s="5" customFormat="1" ht="28.5" customHeight="1">
      <c r="A3" s="51"/>
      <c r="B3" s="107" t="s">
        <v>38</v>
      </c>
      <c r="C3" s="107"/>
      <c r="D3" s="107"/>
      <c r="E3" s="107"/>
      <c r="F3" s="107"/>
      <c r="G3" s="107"/>
      <c r="H3" s="107"/>
      <c r="I3" s="107"/>
      <c r="J3" s="13"/>
    </row>
    <row r="4" spans="1:10" s="5" customFormat="1" ht="5.25" customHeight="1">
      <c r="A4" s="51"/>
      <c r="B4" s="52"/>
      <c r="C4" s="51"/>
      <c r="D4" s="51"/>
      <c r="E4" s="51"/>
      <c r="F4" s="51"/>
      <c r="G4" s="51"/>
      <c r="H4" s="51"/>
      <c r="I4" s="51"/>
      <c r="J4" s="13"/>
    </row>
    <row r="5" spans="1:10" ht="9" customHeight="1">
      <c r="A5" s="51"/>
      <c r="B5" s="53"/>
      <c r="C5" s="54"/>
      <c r="D5" s="54"/>
      <c r="E5" s="54"/>
      <c r="F5" s="54"/>
      <c r="G5" s="54"/>
      <c r="H5" s="54"/>
      <c r="I5" s="55"/>
      <c r="J5" s="13"/>
    </row>
    <row r="6" spans="1:10" ht="18">
      <c r="A6" s="51"/>
      <c r="B6" s="56"/>
      <c r="C6" s="57" t="s">
        <v>0</v>
      </c>
      <c r="D6" s="58"/>
      <c r="E6" s="58"/>
      <c r="F6" s="58"/>
      <c r="G6" s="58"/>
      <c r="H6" s="58"/>
      <c r="I6" s="59"/>
      <c r="J6" s="13"/>
    </row>
    <row r="7" spans="1:10" ht="7.5" customHeight="1">
      <c r="A7" s="51"/>
      <c r="B7" s="56"/>
      <c r="C7" s="58"/>
      <c r="D7" s="58"/>
      <c r="E7" s="58"/>
      <c r="F7" s="58"/>
      <c r="G7" s="58"/>
      <c r="H7" s="58"/>
      <c r="I7" s="59"/>
      <c r="J7" s="13"/>
    </row>
    <row r="8" spans="1:10" ht="21.75" customHeight="1">
      <c r="A8" s="51"/>
      <c r="B8" s="56"/>
      <c r="C8" s="108" t="s">
        <v>74</v>
      </c>
      <c r="D8" s="60"/>
      <c r="E8" s="60"/>
      <c r="F8" s="60"/>
      <c r="G8" s="60"/>
      <c r="H8" s="60"/>
      <c r="I8" s="59"/>
      <c r="J8" s="13"/>
    </row>
    <row r="9" spans="1:10" ht="21.75" customHeight="1">
      <c r="A9" s="51"/>
      <c r="B9" s="56"/>
      <c r="C9" s="108" t="s">
        <v>75</v>
      </c>
      <c r="D9" s="60"/>
      <c r="E9" s="60"/>
      <c r="F9" s="60"/>
      <c r="G9" s="60"/>
      <c r="H9" s="60"/>
      <c r="I9" s="59"/>
      <c r="J9" s="13"/>
    </row>
    <row r="10" spans="1:10" ht="21.75" customHeight="1">
      <c r="A10" s="51"/>
      <c r="B10" s="56"/>
      <c r="C10" s="108" t="s">
        <v>48</v>
      </c>
      <c r="D10" s="60"/>
      <c r="E10" s="60"/>
      <c r="F10" s="60"/>
      <c r="G10" s="60"/>
      <c r="H10" s="110">
        <v>150000</v>
      </c>
      <c r="I10" s="109" t="s">
        <v>1</v>
      </c>
      <c r="J10" s="13"/>
    </row>
    <row r="11" spans="1:10" ht="21.75" customHeight="1">
      <c r="A11" s="51"/>
      <c r="B11" s="56"/>
      <c r="C11" s="108" t="s">
        <v>2</v>
      </c>
      <c r="D11" s="60"/>
      <c r="E11" s="60"/>
      <c r="F11" s="60"/>
      <c r="G11" s="60"/>
      <c r="H11" s="108"/>
      <c r="I11" s="109"/>
      <c r="J11" s="13"/>
    </row>
    <row r="12" spans="1:10" ht="21.75" customHeight="1">
      <c r="A12" s="51"/>
      <c r="B12" s="56"/>
      <c r="C12" s="108" t="s">
        <v>49</v>
      </c>
      <c r="D12" s="60"/>
      <c r="E12" s="60"/>
      <c r="F12" s="60"/>
      <c r="G12" s="60"/>
      <c r="H12" s="111">
        <v>8</v>
      </c>
      <c r="I12" s="109" t="s">
        <v>3</v>
      </c>
      <c r="J12" s="13"/>
    </row>
    <row r="13" spans="1:10" ht="21.75" customHeight="1">
      <c r="A13" s="51"/>
      <c r="B13" s="56"/>
      <c r="C13" s="108" t="s">
        <v>4</v>
      </c>
      <c r="D13" s="60"/>
      <c r="E13" s="60"/>
      <c r="F13" s="60"/>
      <c r="G13" s="60"/>
      <c r="H13" s="60"/>
      <c r="I13" s="59"/>
      <c r="J13" s="13"/>
    </row>
    <row r="14" spans="1:10" ht="21.75" customHeight="1">
      <c r="A14" s="51"/>
      <c r="B14" s="56"/>
      <c r="C14" s="108" t="s">
        <v>50</v>
      </c>
      <c r="D14" s="60"/>
      <c r="E14" s="60"/>
      <c r="F14" s="60"/>
      <c r="G14" s="60"/>
      <c r="H14" s="60"/>
      <c r="I14" s="59"/>
      <c r="J14" s="13"/>
    </row>
    <row r="15" spans="1:10" ht="6" customHeight="1">
      <c r="A15" s="51"/>
      <c r="B15" s="56"/>
      <c r="C15" s="108"/>
      <c r="D15" s="60"/>
      <c r="E15" s="60"/>
      <c r="F15" s="60"/>
      <c r="G15" s="108"/>
      <c r="H15" s="60"/>
      <c r="I15" s="59"/>
      <c r="J15" s="13"/>
    </row>
    <row r="16" spans="1:10" ht="21" customHeight="1">
      <c r="A16" s="51"/>
      <c r="B16" s="56"/>
      <c r="C16" s="108" t="s">
        <v>56</v>
      </c>
      <c r="D16" s="60"/>
      <c r="E16" s="61" t="s">
        <v>27</v>
      </c>
      <c r="F16" s="110">
        <v>0</v>
      </c>
      <c r="G16" s="108" t="s">
        <v>54</v>
      </c>
      <c r="I16" s="59"/>
      <c r="J16" s="13"/>
    </row>
    <row r="17" spans="1:10" ht="19.5" customHeight="1">
      <c r="A17" s="51"/>
      <c r="B17" s="56"/>
      <c r="C17" s="108" t="s">
        <v>57</v>
      </c>
      <c r="D17" s="60"/>
      <c r="E17" s="61" t="s">
        <v>27</v>
      </c>
      <c r="F17" s="110">
        <v>9000</v>
      </c>
      <c r="G17" s="108" t="s">
        <v>1</v>
      </c>
      <c r="I17" s="59"/>
      <c r="J17" s="13"/>
    </row>
    <row r="18" spans="1:10" ht="9" customHeight="1">
      <c r="A18" s="51"/>
      <c r="B18" s="56"/>
      <c r="C18" s="108"/>
      <c r="D18" s="60"/>
      <c r="E18" s="60"/>
      <c r="F18" s="60"/>
      <c r="G18" s="60"/>
      <c r="H18" s="60"/>
      <c r="I18" s="59"/>
      <c r="J18" s="13"/>
    </row>
    <row r="19" spans="1:10" ht="15.75">
      <c r="A19" s="51"/>
      <c r="B19" s="56"/>
      <c r="C19" s="108" t="s">
        <v>5</v>
      </c>
      <c r="D19" s="60"/>
      <c r="E19" s="60"/>
      <c r="F19" s="60"/>
      <c r="H19" s="60"/>
      <c r="I19" s="59"/>
      <c r="J19" s="13"/>
    </row>
    <row r="20" spans="1:10" ht="9" customHeight="1">
      <c r="A20" s="51"/>
      <c r="B20" s="56"/>
      <c r="C20" s="108"/>
      <c r="D20" s="60"/>
      <c r="E20" s="60"/>
      <c r="F20" s="60"/>
      <c r="G20" s="60"/>
      <c r="H20" s="60"/>
      <c r="I20" s="59"/>
      <c r="J20" s="13"/>
    </row>
    <row r="21" spans="1:10" ht="24" customHeight="1">
      <c r="A21" s="51"/>
      <c r="B21" s="56"/>
      <c r="C21" s="57" t="s">
        <v>0</v>
      </c>
      <c r="D21" s="60"/>
      <c r="E21" s="60"/>
      <c r="F21" s="60"/>
      <c r="G21" s="60"/>
      <c r="H21" s="60"/>
      <c r="I21" s="59"/>
      <c r="J21" s="13"/>
    </row>
    <row r="22" spans="1:10" ht="9" customHeight="1">
      <c r="A22" s="51"/>
      <c r="B22" s="56"/>
      <c r="C22" s="108"/>
      <c r="D22" s="60"/>
      <c r="E22" s="60"/>
      <c r="F22" s="60"/>
      <c r="G22" s="60"/>
      <c r="H22" s="60"/>
      <c r="I22" s="59"/>
      <c r="J22" s="13"/>
    </row>
    <row r="23" spans="1:10" ht="15.75">
      <c r="A23" s="51"/>
      <c r="B23" s="56"/>
      <c r="C23" s="108" t="s">
        <v>79</v>
      </c>
      <c r="D23" s="60"/>
      <c r="E23" s="60"/>
      <c r="F23" s="60"/>
      <c r="G23" s="60"/>
      <c r="H23" s="60"/>
      <c r="I23" s="59"/>
      <c r="J23" s="13"/>
    </row>
    <row r="24" spans="1:10" ht="8.25" customHeight="1">
      <c r="A24" s="51"/>
      <c r="B24" s="56"/>
      <c r="C24" s="108"/>
      <c r="D24" s="60"/>
      <c r="E24" s="60"/>
      <c r="F24" s="60"/>
      <c r="G24" s="60"/>
      <c r="H24" s="60"/>
      <c r="I24" s="59"/>
      <c r="J24" s="13"/>
    </row>
    <row r="25" spans="1:10" ht="19.5" customHeight="1">
      <c r="A25" s="51"/>
      <c r="B25" s="56"/>
      <c r="C25" s="108" t="s">
        <v>51</v>
      </c>
      <c r="D25" s="60"/>
      <c r="E25" s="60"/>
      <c r="F25" s="60"/>
      <c r="G25" s="60"/>
      <c r="H25" s="60"/>
      <c r="I25" s="59"/>
      <c r="J25" s="13"/>
    </row>
    <row r="26" spans="1:10" ht="19.5" customHeight="1">
      <c r="A26" s="51"/>
      <c r="B26" s="56"/>
      <c r="C26" s="108" t="s">
        <v>52</v>
      </c>
      <c r="D26" s="60"/>
      <c r="E26" s="60"/>
      <c r="F26" s="60"/>
      <c r="G26" s="60"/>
      <c r="H26" s="60"/>
      <c r="I26" s="59"/>
      <c r="J26" s="13"/>
    </row>
    <row r="27" spans="1:10" ht="19.5" customHeight="1">
      <c r="A27" s="51"/>
      <c r="B27" s="56"/>
      <c r="C27" s="108" t="s">
        <v>76</v>
      </c>
      <c r="D27" s="60"/>
      <c r="E27" s="60"/>
      <c r="F27" s="60"/>
      <c r="G27" s="60"/>
      <c r="H27" s="60"/>
      <c r="I27" s="59"/>
      <c r="J27" s="13"/>
    </row>
    <row r="28" spans="1:10" ht="19.5" customHeight="1">
      <c r="A28" s="51"/>
      <c r="B28" s="56"/>
      <c r="C28" s="108" t="s">
        <v>77</v>
      </c>
      <c r="D28" s="60"/>
      <c r="E28" s="60"/>
      <c r="F28" s="62"/>
      <c r="G28" s="68">
        <v>5</v>
      </c>
      <c r="H28" s="60" t="s">
        <v>6</v>
      </c>
      <c r="I28" s="59"/>
      <c r="J28" s="13"/>
    </row>
    <row r="29" spans="1:10" ht="19.5" customHeight="1">
      <c r="A29" s="51"/>
      <c r="B29" s="56"/>
      <c r="C29" s="108" t="s">
        <v>78</v>
      </c>
      <c r="D29" s="60"/>
      <c r="E29" s="60"/>
      <c r="F29" s="60"/>
      <c r="G29" s="63"/>
      <c r="H29" s="60"/>
      <c r="I29" s="59"/>
      <c r="J29" s="13"/>
    </row>
    <row r="30" spans="1:10" ht="19.5" customHeight="1">
      <c r="A30" s="51"/>
      <c r="B30" s="56"/>
      <c r="C30" s="108" t="s">
        <v>80</v>
      </c>
      <c r="D30" s="60"/>
      <c r="E30" s="60"/>
      <c r="F30" s="60"/>
      <c r="G30" s="60"/>
      <c r="H30" s="60"/>
      <c r="I30" s="59"/>
      <c r="J30" s="13"/>
    </row>
    <row r="31" spans="1:10" ht="19.5" customHeight="1">
      <c r="A31" s="51"/>
      <c r="B31" s="56"/>
      <c r="C31" s="108" t="s">
        <v>53</v>
      </c>
      <c r="D31" s="60"/>
      <c r="E31" s="60"/>
      <c r="F31" s="60"/>
      <c r="G31" s="60"/>
      <c r="H31" s="60"/>
      <c r="I31" s="59"/>
      <c r="J31" s="13"/>
    </row>
    <row r="32" spans="1:10" ht="15.75">
      <c r="A32" s="51"/>
      <c r="B32" s="56"/>
      <c r="C32" s="108"/>
      <c r="D32" s="60"/>
      <c r="E32" s="60"/>
      <c r="F32" s="60"/>
      <c r="G32" s="60"/>
      <c r="H32" s="60"/>
      <c r="I32" s="59"/>
      <c r="J32" s="13"/>
    </row>
    <row r="33" spans="1:10" ht="15.75">
      <c r="A33" s="51"/>
      <c r="B33" s="56"/>
      <c r="C33" s="112" t="s">
        <v>58</v>
      </c>
      <c r="D33" s="60"/>
      <c r="E33" s="60"/>
      <c r="F33" s="60"/>
      <c r="G33" s="60"/>
      <c r="H33" s="60"/>
      <c r="I33" s="59"/>
      <c r="J33" s="13"/>
    </row>
    <row r="34" spans="1:10" ht="12.75" customHeight="1">
      <c r="A34" s="51"/>
      <c r="B34" s="64"/>
      <c r="C34" s="65"/>
      <c r="D34" s="65"/>
      <c r="E34" s="65"/>
      <c r="F34" s="65"/>
      <c r="G34" s="65"/>
      <c r="H34" s="65"/>
      <c r="I34" s="66"/>
      <c r="J34" s="13"/>
    </row>
    <row r="35" spans="1:10" s="5" customFormat="1" ht="12.7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</row>
    <row r="36" spans="1:10" s="5" customFormat="1" ht="12.75">
      <c r="A36" s="1"/>
      <c r="B36" s="1"/>
      <c r="C36" s="1"/>
      <c r="D36" s="1"/>
      <c r="E36" s="1"/>
      <c r="F36" s="1"/>
      <c r="G36" s="1"/>
      <c r="H36" s="1"/>
      <c r="I36" s="1"/>
      <c r="J36" s="16"/>
    </row>
    <row r="37" spans="1:10" s="5" customFormat="1" ht="12.75">
      <c r="A37" s="1"/>
      <c r="B37" s="1"/>
      <c r="C37" s="1"/>
      <c r="D37" s="1"/>
      <c r="E37" s="1"/>
      <c r="F37" s="1"/>
      <c r="G37" s="1"/>
      <c r="H37" s="1"/>
      <c r="I37" s="1"/>
      <c r="J37" s="16"/>
    </row>
    <row r="38" spans="1:10" s="5" customFormat="1" ht="12.75">
      <c r="A38" s="1"/>
      <c r="B38" s="1"/>
      <c r="C38" s="1"/>
      <c r="D38" s="1"/>
      <c r="E38" s="1"/>
      <c r="F38" s="1"/>
      <c r="G38" s="1"/>
      <c r="H38" s="1"/>
      <c r="I38" s="1"/>
      <c r="J38" s="16"/>
    </row>
    <row r="39" spans="1:9" s="5" customFormat="1" ht="40.5" customHeight="1">
      <c r="A39" s="1"/>
      <c r="B39" s="1"/>
      <c r="C39" s="1"/>
      <c r="D39" s="1"/>
      <c r="E39" s="1"/>
      <c r="F39" s="1"/>
      <c r="G39" s="1"/>
      <c r="H39" s="1"/>
      <c r="I39" s="1"/>
    </row>
  </sheetData>
  <sheetProtection/>
  <mergeCells count="1">
    <mergeCell ref="B2:I2"/>
  </mergeCells>
  <printOptions/>
  <pageMargins left="1.18110236220472" right="0.78740157480315" top="0.9842519690000001" bottom="0.9842519690000001" header="0.511811023" footer="0.511811023"/>
  <pageSetup fitToHeight="1" fitToWidth="1" horizontalDpi="300" verticalDpi="300" orientation="portrait" paperSize="9" scale="83" r:id="rId1"/>
  <headerFooter alignWithMargins="0">
    <oddHeader>&amp;LAutor: Prof. Dr. Siegfried von Känel&amp;R&amp;D</oddHeader>
    <oddFooter>&amp;L&amp;F&amp;C&amp;A&amp;RSeite 1/4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57421875" style="5" customWidth="1"/>
    <col min="2" max="2" width="3.28125" style="0" customWidth="1"/>
    <col min="3" max="3" width="12.28125" style="0" customWidth="1"/>
    <col min="4" max="4" width="21.28125" style="0" customWidth="1"/>
    <col min="5" max="5" width="4.57421875" style="0" customWidth="1"/>
    <col min="6" max="6" width="11.28125" style="0" customWidth="1"/>
    <col min="7" max="7" width="5.421875" style="0" customWidth="1"/>
    <col min="8" max="8" width="9.28125" style="0" customWidth="1"/>
    <col min="9" max="9" width="15.140625" style="0" customWidth="1"/>
    <col min="10" max="10" width="13.57421875" style="0" customWidth="1"/>
    <col min="11" max="12" width="3.140625" style="0" customWidth="1"/>
  </cols>
  <sheetData>
    <row r="1" spans="1:12" ht="9" customHeight="1">
      <c r="A1" s="51" t="s">
        <v>47</v>
      </c>
      <c r="B1" s="52"/>
      <c r="C1" s="51"/>
      <c r="D1" s="51"/>
      <c r="E1" s="51"/>
      <c r="F1" s="51"/>
      <c r="G1" s="51"/>
      <c r="H1" s="51"/>
      <c r="I1" s="51"/>
      <c r="J1" s="51"/>
      <c r="K1" s="51"/>
      <c r="L1" s="13"/>
    </row>
    <row r="2" spans="1:12" s="5" customFormat="1" ht="26.25" customHeight="1">
      <c r="A2" s="51"/>
      <c r="B2" s="163" t="str">
        <f>Aufgabe!B2</f>
        <v>DAA Wirtschafts-Lexikon</v>
      </c>
      <c r="C2" s="163"/>
      <c r="D2" s="163"/>
      <c r="E2" s="163"/>
      <c r="F2" s="163"/>
      <c r="G2" s="163"/>
      <c r="H2" s="163"/>
      <c r="I2" s="163"/>
      <c r="J2" s="163"/>
      <c r="K2" s="163"/>
      <c r="L2" s="13"/>
    </row>
    <row r="3" spans="1:12" s="5" customFormat="1" ht="18" customHeight="1">
      <c r="A3" s="51"/>
      <c r="B3" s="164" t="s">
        <v>38</v>
      </c>
      <c r="C3" s="164"/>
      <c r="D3" s="164"/>
      <c r="E3" s="164"/>
      <c r="F3" s="164"/>
      <c r="G3" s="164"/>
      <c r="H3" s="164"/>
      <c r="I3" s="164"/>
      <c r="J3" s="164"/>
      <c r="K3" s="164"/>
      <c r="L3" s="13"/>
    </row>
    <row r="4" spans="1:12" s="5" customFormat="1" ht="8.25" customHeight="1">
      <c r="A4" s="51"/>
      <c r="B4" s="52"/>
      <c r="C4" s="51"/>
      <c r="D4" s="51"/>
      <c r="E4" s="51"/>
      <c r="F4" s="51"/>
      <c r="G4" s="51"/>
      <c r="H4" s="51"/>
      <c r="I4" s="51"/>
      <c r="J4" s="51"/>
      <c r="K4" s="51"/>
      <c r="L4" s="13"/>
    </row>
    <row r="5" spans="1:12" ht="9" customHeight="1">
      <c r="A5" s="51"/>
      <c r="B5" s="53"/>
      <c r="C5" s="54"/>
      <c r="D5" s="54"/>
      <c r="E5" s="54"/>
      <c r="F5" s="54"/>
      <c r="G5" s="54"/>
      <c r="H5" s="54"/>
      <c r="I5" s="54"/>
      <c r="J5" s="54"/>
      <c r="K5" s="55"/>
      <c r="L5" s="13"/>
    </row>
    <row r="6" spans="1:12" ht="22.5" customHeight="1">
      <c r="A6" s="51"/>
      <c r="B6" s="56"/>
      <c r="C6" s="57" t="s">
        <v>55</v>
      </c>
      <c r="D6" s="58"/>
      <c r="E6" s="58"/>
      <c r="F6" s="58"/>
      <c r="G6" s="58"/>
      <c r="H6" s="58"/>
      <c r="I6" s="58"/>
      <c r="J6" s="58"/>
      <c r="K6" s="59"/>
      <c r="L6" s="13"/>
    </row>
    <row r="7" spans="1:12" ht="9.75" customHeight="1">
      <c r="A7" s="51"/>
      <c r="B7" s="56"/>
      <c r="C7" s="88"/>
      <c r="D7" s="88"/>
      <c r="E7" s="88"/>
      <c r="F7" s="88"/>
      <c r="G7" s="88"/>
      <c r="H7" s="88"/>
      <c r="I7" s="88"/>
      <c r="J7" s="88"/>
      <c r="K7" s="59"/>
      <c r="L7" s="13"/>
    </row>
    <row r="8" spans="1:12" ht="21.75" customHeight="1">
      <c r="A8" s="51"/>
      <c r="B8" s="56"/>
      <c r="C8" s="113" t="s">
        <v>7</v>
      </c>
      <c r="D8" s="114"/>
      <c r="E8" s="74"/>
      <c r="F8" s="75"/>
      <c r="G8" s="76"/>
      <c r="H8" s="76"/>
      <c r="I8" s="76"/>
      <c r="J8" s="77"/>
      <c r="K8" s="67"/>
      <c r="L8" s="13"/>
    </row>
    <row r="9" spans="1:12" ht="21.75" customHeight="1">
      <c r="A9" s="51"/>
      <c r="B9" s="56"/>
      <c r="C9" s="114" t="s">
        <v>59</v>
      </c>
      <c r="D9" s="114"/>
      <c r="E9" s="74"/>
      <c r="F9" s="121" t="s">
        <v>68</v>
      </c>
      <c r="G9" s="122"/>
      <c r="H9" s="123" t="s">
        <v>8</v>
      </c>
      <c r="I9" s="79">
        <f>100/NutzDauer</f>
        <v>12.5</v>
      </c>
      <c r="J9" s="115" t="s">
        <v>9</v>
      </c>
      <c r="K9" s="67"/>
      <c r="L9" s="13"/>
    </row>
    <row r="10" spans="1:12" ht="21.75" customHeight="1">
      <c r="A10" s="51"/>
      <c r="B10" s="56"/>
      <c r="C10" s="114"/>
      <c r="D10" s="114"/>
      <c r="E10" s="74"/>
      <c r="F10" s="121"/>
      <c r="G10" s="122"/>
      <c r="H10" s="123"/>
      <c r="I10" s="78"/>
      <c r="J10" s="115"/>
      <c r="K10" s="67"/>
      <c r="L10" s="13"/>
    </row>
    <row r="11" spans="1:12" ht="21.75" customHeight="1">
      <c r="A11" s="51"/>
      <c r="B11" s="56"/>
      <c r="C11" s="114"/>
      <c r="D11" s="114"/>
      <c r="E11" s="74"/>
      <c r="F11" s="121" t="s">
        <v>69</v>
      </c>
      <c r="G11" s="122"/>
      <c r="H11" s="123" t="s">
        <v>10</v>
      </c>
      <c r="I11" s="79">
        <f>100/NutzDauer-(Restwert*100)/(AnschKost*NutzDauer)</f>
        <v>11.75</v>
      </c>
      <c r="J11" s="115" t="s">
        <v>9</v>
      </c>
      <c r="K11" s="59"/>
      <c r="L11" s="13"/>
    </row>
    <row r="12" spans="1:12" ht="21.75" customHeight="1">
      <c r="A12" s="51"/>
      <c r="B12" s="56"/>
      <c r="C12" s="114"/>
      <c r="D12" s="114"/>
      <c r="E12" s="74"/>
      <c r="F12" s="124"/>
      <c r="G12" s="125"/>
      <c r="H12" s="125"/>
      <c r="I12" s="81"/>
      <c r="J12" s="116"/>
      <c r="K12" s="59"/>
      <c r="L12" s="13"/>
    </row>
    <row r="13" spans="1:12" ht="18">
      <c r="A13" s="51"/>
      <c r="B13" s="56"/>
      <c r="C13" s="114"/>
      <c r="D13" s="114"/>
      <c r="E13" s="74"/>
      <c r="F13" s="126"/>
      <c r="G13" s="114"/>
      <c r="H13" s="114"/>
      <c r="I13" s="82"/>
      <c r="J13" s="108"/>
      <c r="K13" s="59"/>
      <c r="L13" s="13"/>
    </row>
    <row r="14" spans="1:12" ht="18">
      <c r="A14" s="51"/>
      <c r="B14" s="56"/>
      <c r="C14" s="113" t="s">
        <v>11</v>
      </c>
      <c r="D14" s="114"/>
      <c r="E14" s="74"/>
      <c r="F14" s="127"/>
      <c r="G14" s="128"/>
      <c r="H14" s="128"/>
      <c r="I14" s="83"/>
      <c r="J14" s="117"/>
      <c r="K14" s="59"/>
      <c r="L14" s="13"/>
    </row>
    <row r="15" spans="1:12" ht="21">
      <c r="A15" s="51"/>
      <c r="B15" s="56"/>
      <c r="C15" s="114" t="s">
        <v>60</v>
      </c>
      <c r="D15" s="114"/>
      <c r="E15" s="74"/>
      <c r="F15" s="121" t="s">
        <v>70</v>
      </c>
      <c r="G15" s="122"/>
      <c r="H15" s="123" t="s">
        <v>12</v>
      </c>
      <c r="I15" s="79">
        <f>AnschKost/NutzDauer</f>
        <v>18750</v>
      </c>
      <c r="J15" s="115" t="s">
        <v>13</v>
      </c>
      <c r="K15" s="59"/>
      <c r="L15" s="13"/>
    </row>
    <row r="16" spans="1:12" ht="18">
      <c r="A16" s="51"/>
      <c r="B16" s="56"/>
      <c r="C16" s="114"/>
      <c r="D16" s="114"/>
      <c r="E16" s="74"/>
      <c r="F16" s="121"/>
      <c r="G16" s="122"/>
      <c r="H16" s="123"/>
      <c r="I16" s="78"/>
      <c r="J16" s="115"/>
      <c r="K16" s="59"/>
      <c r="L16" s="13"/>
    </row>
    <row r="17" spans="1:12" ht="21">
      <c r="A17" s="51"/>
      <c r="B17" s="56"/>
      <c r="C17" s="114"/>
      <c r="D17" s="114"/>
      <c r="E17" s="74"/>
      <c r="F17" s="121" t="s">
        <v>71</v>
      </c>
      <c r="G17" s="122"/>
      <c r="H17" s="123" t="s">
        <v>14</v>
      </c>
      <c r="I17" s="79">
        <f>(AnschKost-Restwert)/NutzDauer</f>
        <v>17625</v>
      </c>
      <c r="J17" s="115" t="s">
        <v>13</v>
      </c>
      <c r="K17" s="59"/>
      <c r="L17" s="13"/>
    </row>
    <row r="18" spans="1:12" ht="18">
      <c r="A18" s="51"/>
      <c r="B18" s="56"/>
      <c r="C18" s="114"/>
      <c r="D18" s="114"/>
      <c r="E18" s="74"/>
      <c r="F18" s="124"/>
      <c r="G18" s="125"/>
      <c r="H18" s="125"/>
      <c r="I18" s="81"/>
      <c r="J18" s="116"/>
      <c r="K18" s="59"/>
      <c r="L18" s="13"/>
    </row>
    <row r="19" spans="1:12" ht="18">
      <c r="A19" s="51"/>
      <c r="B19" s="56"/>
      <c r="C19" s="114"/>
      <c r="D19" s="114"/>
      <c r="E19" s="74"/>
      <c r="F19" s="126"/>
      <c r="G19" s="114"/>
      <c r="H19" s="114"/>
      <c r="I19" s="82"/>
      <c r="J19" s="108"/>
      <c r="K19" s="59"/>
      <c r="L19" s="13"/>
    </row>
    <row r="20" spans="1:12" ht="18">
      <c r="A20" s="51"/>
      <c r="B20" s="56"/>
      <c r="C20" s="113" t="s">
        <v>81</v>
      </c>
      <c r="D20" s="114"/>
      <c r="E20" s="74"/>
      <c r="F20" s="126"/>
      <c r="G20" s="114"/>
      <c r="H20" s="114"/>
      <c r="I20" s="82"/>
      <c r="J20" s="108"/>
      <c r="K20" s="59"/>
      <c r="L20" s="13"/>
    </row>
    <row r="21" spans="1:12" ht="21">
      <c r="A21" s="51"/>
      <c r="B21" s="56"/>
      <c r="C21" s="114" t="s">
        <v>82</v>
      </c>
      <c r="D21" s="114"/>
      <c r="E21" s="74"/>
      <c r="F21" s="127"/>
      <c r="G21" s="131"/>
      <c r="H21" s="132"/>
      <c r="I21" s="133"/>
      <c r="J21" s="134"/>
      <c r="K21" s="59"/>
      <c r="L21" s="13"/>
    </row>
    <row r="22" spans="1:12" ht="21">
      <c r="A22" s="51"/>
      <c r="B22" s="56"/>
      <c r="C22" s="113" t="s">
        <v>83</v>
      </c>
      <c r="D22" s="114"/>
      <c r="E22" s="74"/>
      <c r="F22" s="121" t="s">
        <v>70</v>
      </c>
      <c r="G22" s="135"/>
      <c r="H22" s="142" t="s">
        <v>84</v>
      </c>
      <c r="I22" s="146">
        <f>Q_0*(13-Monat)/12</f>
        <v>15625</v>
      </c>
      <c r="J22" s="137" t="s">
        <v>13</v>
      </c>
      <c r="K22" s="59"/>
      <c r="L22" s="13"/>
    </row>
    <row r="23" spans="1:12" ht="18">
      <c r="A23" s="51"/>
      <c r="B23" s="56"/>
      <c r="C23" s="143" t="s">
        <v>85</v>
      </c>
      <c r="E23" s="74"/>
      <c r="F23" s="121"/>
      <c r="G23" s="135"/>
      <c r="H23" s="136"/>
      <c r="I23" s="147"/>
      <c r="J23" s="137"/>
      <c r="K23" s="59"/>
      <c r="L23" s="13"/>
    </row>
    <row r="24" spans="1:12" ht="21">
      <c r="A24" s="51"/>
      <c r="B24" s="56"/>
      <c r="C24" s="145" t="s">
        <v>86</v>
      </c>
      <c r="D24" s="144">
        <v>3</v>
      </c>
      <c r="E24" s="74"/>
      <c r="F24" s="121" t="s">
        <v>71</v>
      </c>
      <c r="G24" s="135"/>
      <c r="H24" s="142" t="s">
        <v>84</v>
      </c>
      <c r="I24" s="146">
        <f>Q_n*(13-Monat)/12</f>
        <v>14687.5</v>
      </c>
      <c r="J24" s="137" t="s">
        <v>13</v>
      </c>
      <c r="K24" s="59"/>
      <c r="L24" s="13"/>
    </row>
    <row r="25" spans="1:12" ht="18">
      <c r="A25" s="51"/>
      <c r="B25" s="56"/>
      <c r="C25" s="114"/>
      <c r="D25" s="114"/>
      <c r="E25" s="74"/>
      <c r="F25" s="124"/>
      <c r="G25" s="138"/>
      <c r="H25" s="139"/>
      <c r="I25" s="140"/>
      <c r="J25" s="141"/>
      <c r="K25" s="59"/>
      <c r="L25" s="13"/>
    </row>
    <row r="26" spans="1:12" ht="18">
      <c r="A26" s="51"/>
      <c r="B26" s="56"/>
      <c r="C26" s="114"/>
      <c r="D26" s="114"/>
      <c r="E26" s="74"/>
      <c r="F26" s="114"/>
      <c r="G26" s="114"/>
      <c r="H26" s="114"/>
      <c r="I26" s="82"/>
      <c r="J26" s="108"/>
      <c r="K26" s="59"/>
      <c r="L26" s="13"/>
    </row>
    <row r="27" spans="1:12" ht="15" customHeight="1">
      <c r="A27" s="51"/>
      <c r="B27" s="56"/>
      <c r="C27" s="113" t="s">
        <v>61</v>
      </c>
      <c r="D27" s="114"/>
      <c r="E27" s="74"/>
      <c r="F27" s="127"/>
      <c r="G27" s="128"/>
      <c r="H27" s="128"/>
      <c r="I27" s="83"/>
      <c r="J27" s="117"/>
      <c r="K27" s="59"/>
      <c r="L27" s="13"/>
    </row>
    <row r="28" spans="1:12" ht="19.5" customHeight="1">
      <c r="A28" s="51"/>
      <c r="B28" s="56"/>
      <c r="C28" s="74"/>
      <c r="D28" s="74"/>
      <c r="E28" s="74"/>
      <c r="F28" s="121" t="s">
        <v>70</v>
      </c>
      <c r="G28" s="122"/>
      <c r="H28" s="123" t="s">
        <v>72</v>
      </c>
      <c r="I28" s="79">
        <f>AnschKost*(1-Jahr_k/NutzDauer)</f>
        <v>56250</v>
      </c>
      <c r="J28" s="115" t="s">
        <v>1</v>
      </c>
      <c r="K28" s="59"/>
      <c r="L28" s="13"/>
    </row>
    <row r="29" spans="1:12" ht="19.5" customHeight="1">
      <c r="A29" s="51"/>
      <c r="B29" s="56"/>
      <c r="C29" s="148" t="s">
        <v>15</v>
      </c>
      <c r="D29" s="149"/>
      <c r="E29" s="74"/>
      <c r="F29" s="121"/>
      <c r="G29" s="122"/>
      <c r="H29" s="123"/>
      <c r="I29" s="78"/>
      <c r="J29" s="115"/>
      <c r="K29" s="59"/>
      <c r="L29" s="13"/>
    </row>
    <row r="30" spans="1:12" ht="19.5" customHeight="1">
      <c r="A30" s="51"/>
      <c r="B30" s="56"/>
      <c r="C30" s="150" t="s">
        <v>16</v>
      </c>
      <c r="D30" s="151"/>
      <c r="E30" s="74"/>
      <c r="F30" s="121" t="s">
        <v>71</v>
      </c>
      <c r="G30" s="122"/>
      <c r="H30" s="123" t="s">
        <v>72</v>
      </c>
      <c r="I30" s="79">
        <f>AnschKost-(AnschKost-Restwert)*Jahr_k/NutzDauer</f>
        <v>61875</v>
      </c>
      <c r="J30" s="115" t="s">
        <v>1</v>
      </c>
      <c r="K30" s="59"/>
      <c r="L30" s="13"/>
    </row>
    <row r="31" spans="1:12" ht="19.5" customHeight="1">
      <c r="A31" s="51"/>
      <c r="B31" s="56"/>
      <c r="C31" s="150" t="s">
        <v>17</v>
      </c>
      <c r="D31" s="151"/>
      <c r="E31" s="74"/>
      <c r="F31" s="124"/>
      <c r="G31" s="125"/>
      <c r="H31" s="129"/>
      <c r="I31" s="84"/>
      <c r="J31" s="85"/>
      <c r="K31" s="59"/>
      <c r="L31" s="13"/>
    </row>
    <row r="32" spans="1:12" ht="10.5" customHeight="1">
      <c r="A32" s="51"/>
      <c r="B32" s="56"/>
      <c r="C32" s="86"/>
      <c r="D32" s="87"/>
      <c r="E32" s="74"/>
      <c r="F32" s="74"/>
      <c r="G32" s="74"/>
      <c r="H32" s="74"/>
      <c r="I32" s="74"/>
      <c r="J32" s="58"/>
      <c r="K32" s="59"/>
      <c r="L32" s="13"/>
    </row>
    <row r="33" spans="1:12" ht="10.5" customHeight="1">
      <c r="A33" s="51"/>
      <c r="B33" s="64"/>
      <c r="C33" s="65"/>
      <c r="D33" s="65"/>
      <c r="E33" s="65"/>
      <c r="F33" s="65"/>
      <c r="G33" s="65"/>
      <c r="H33" s="65"/>
      <c r="I33" s="65"/>
      <c r="J33" s="65"/>
      <c r="K33" s="66"/>
      <c r="L33" s="13"/>
    </row>
    <row r="34" spans="1:12" s="5" customFormat="1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s="5" customFormat="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6"/>
    </row>
    <row r="36" spans="1:12" s="5" customFormat="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6"/>
    </row>
    <row r="37" spans="1:12" s="5" customFormat="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6"/>
    </row>
    <row r="38" spans="1:11" s="5" customFormat="1" ht="40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sheetProtection/>
  <mergeCells count="2">
    <mergeCell ref="B2:K2"/>
    <mergeCell ref="B3:K3"/>
  </mergeCells>
  <printOptions/>
  <pageMargins left="1.18110236220472" right="0.78740157480315" top="0.9842519690000001" bottom="0.9842519690000001" header="0.511811023" footer="0.511811023"/>
  <pageSetup fitToHeight="1" fitToWidth="1" horizontalDpi="300" verticalDpi="300" orientation="portrait" paperSize="9" scale="79" r:id="rId4"/>
  <headerFooter alignWithMargins="0">
    <oddHeader>&amp;LAutor: Prof. Dr. Siegfried von Känel&amp;R&amp;D</oddHeader>
    <oddFooter>&amp;L&amp;F&amp;C&amp;A&amp;RSeite 2/4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00390625" style="0" customWidth="1"/>
    <col min="2" max="2" width="2.28125" style="0" customWidth="1"/>
    <col min="3" max="3" width="5.8515625" style="0" customWidth="1"/>
    <col min="4" max="5" width="13.421875" style="0" customWidth="1"/>
    <col min="6" max="6" width="13.57421875" style="0" customWidth="1"/>
    <col min="7" max="7" width="2.140625" style="0" customWidth="1"/>
    <col min="8" max="8" width="8.421875" style="0" customWidth="1"/>
    <col min="9" max="9" width="14.28125" style="0" customWidth="1"/>
    <col min="10" max="10" width="11.28125" style="0" customWidth="1"/>
    <col min="11" max="11" width="16.28125" style="0" customWidth="1"/>
    <col min="12" max="12" width="6.140625" style="0" customWidth="1"/>
    <col min="13" max="13" width="3.00390625" style="5" customWidth="1"/>
  </cols>
  <sheetData>
    <row r="1" spans="1:13" s="5" customFormat="1" ht="9.75" customHeight="1">
      <c r="A1" s="89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14"/>
    </row>
    <row r="2" spans="1:13" s="5" customFormat="1" ht="26.25" customHeight="1">
      <c r="A2" s="89"/>
      <c r="B2" s="163" t="str">
        <f>Aufgabe!B2</f>
        <v>DAA Wirtschafts-Lexikon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4"/>
    </row>
    <row r="3" spans="1:13" s="5" customFormat="1" ht="6" customHeight="1">
      <c r="A3" s="89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14"/>
    </row>
    <row r="4" spans="1:13" s="5" customFormat="1" ht="18" customHeight="1">
      <c r="A4" s="89"/>
      <c r="B4" s="107" t="s">
        <v>38</v>
      </c>
      <c r="C4" s="107"/>
      <c r="D4" s="107"/>
      <c r="E4" s="107"/>
      <c r="F4" s="107"/>
      <c r="G4" s="107"/>
      <c r="H4" s="107"/>
      <c r="I4" s="107"/>
      <c r="J4" s="107" t="s">
        <v>63</v>
      </c>
      <c r="K4" s="107"/>
      <c r="L4" s="107"/>
      <c r="M4" s="14"/>
    </row>
    <row r="5" spans="1:13" s="5" customFormat="1" ht="12" customHeight="1">
      <c r="A5" s="89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14"/>
    </row>
    <row r="6" spans="1:13" ht="12.75" customHeight="1">
      <c r="A6" s="89"/>
      <c r="B6" s="69"/>
      <c r="C6" s="70"/>
      <c r="D6" s="70"/>
      <c r="E6" s="70"/>
      <c r="F6" s="70"/>
      <c r="G6" s="70"/>
      <c r="H6" s="70"/>
      <c r="I6" s="70"/>
      <c r="J6" s="70"/>
      <c r="K6" s="70"/>
      <c r="L6" s="71"/>
      <c r="M6" s="14"/>
    </row>
    <row r="7" spans="1:13" ht="21" customHeight="1">
      <c r="A7" s="89"/>
      <c r="B7" s="72"/>
      <c r="C7" s="90" t="s">
        <v>18</v>
      </c>
      <c r="D7" s="82"/>
      <c r="E7" s="88"/>
      <c r="F7" s="88"/>
      <c r="G7" s="88"/>
      <c r="H7" s="90" t="s">
        <v>18</v>
      </c>
      <c r="I7" s="88"/>
      <c r="J7" s="88"/>
      <c r="K7" s="88"/>
      <c r="L7" s="154"/>
      <c r="M7" s="14"/>
    </row>
    <row r="8" spans="1:13" ht="24.75" customHeight="1">
      <c r="A8" s="89"/>
      <c r="B8" s="72"/>
      <c r="C8" s="153" t="s">
        <v>87</v>
      </c>
      <c r="D8" s="82"/>
      <c r="E8" s="88"/>
      <c r="F8" s="88"/>
      <c r="G8" s="88"/>
      <c r="H8" s="153" t="s">
        <v>88</v>
      </c>
      <c r="I8" s="88"/>
      <c r="J8" s="88"/>
      <c r="K8" s="88"/>
      <c r="L8" s="154"/>
      <c r="M8" s="14"/>
    </row>
    <row r="9" spans="1:13" ht="24.75" customHeight="1">
      <c r="A9" s="89"/>
      <c r="B9" s="72"/>
      <c r="C9" s="153"/>
      <c r="D9" s="82"/>
      <c r="E9" s="155" t="s">
        <v>89</v>
      </c>
      <c r="F9" s="156">
        <f>Monat</f>
        <v>3</v>
      </c>
      <c r="G9" s="88"/>
      <c r="H9" s="153"/>
      <c r="I9" s="88"/>
      <c r="J9" s="88"/>
      <c r="K9" s="88"/>
      <c r="L9" s="154"/>
      <c r="M9" s="14"/>
    </row>
    <row r="10" spans="1:13" ht="15" customHeight="1">
      <c r="A10" s="89"/>
      <c r="B10" s="72"/>
      <c r="E10" s="82"/>
      <c r="F10" s="82"/>
      <c r="G10" s="82"/>
      <c r="I10" s="82"/>
      <c r="J10" s="82"/>
      <c r="K10" s="74"/>
      <c r="L10" s="80"/>
      <c r="M10" s="14"/>
    </row>
    <row r="11" spans="1:13" ht="24" customHeight="1">
      <c r="A11" s="89"/>
      <c r="B11" s="72"/>
      <c r="E11" s="157" t="s">
        <v>62</v>
      </c>
      <c r="F11" s="160">
        <f>NutzDauer</f>
        <v>8</v>
      </c>
      <c r="G11" s="82"/>
      <c r="I11" s="82"/>
      <c r="J11" s="158" t="s">
        <v>90</v>
      </c>
      <c r="K11" s="159">
        <f>Restwert</f>
        <v>9000</v>
      </c>
      <c r="L11" s="80"/>
      <c r="M11" s="14"/>
    </row>
    <row r="12" spans="1:13" ht="12" customHeight="1" thickBot="1">
      <c r="A12" s="89"/>
      <c r="B12" s="72"/>
      <c r="C12" s="91"/>
      <c r="D12" s="74"/>
      <c r="E12" s="74"/>
      <c r="F12" s="74"/>
      <c r="G12" s="74"/>
      <c r="H12" s="91"/>
      <c r="I12" s="74"/>
      <c r="J12" s="74"/>
      <c r="K12" s="74"/>
      <c r="L12" s="80"/>
      <c r="M12" s="14"/>
    </row>
    <row r="13" spans="1:13" ht="14.25" customHeight="1" thickTop="1">
      <c r="A13" s="89"/>
      <c r="B13" s="72"/>
      <c r="C13" s="92" t="s">
        <v>19</v>
      </c>
      <c r="D13" s="93" t="s">
        <v>20</v>
      </c>
      <c r="E13" s="93" t="s">
        <v>21</v>
      </c>
      <c r="F13" s="94" t="s">
        <v>20</v>
      </c>
      <c r="G13" s="73"/>
      <c r="H13" s="92" t="s">
        <v>19</v>
      </c>
      <c r="I13" s="93" t="s">
        <v>20</v>
      </c>
      <c r="J13" s="93" t="s">
        <v>21</v>
      </c>
      <c r="K13" s="94" t="s">
        <v>20</v>
      </c>
      <c r="L13" s="80"/>
      <c r="M13" s="14"/>
    </row>
    <row r="14" spans="1:13" ht="21" customHeight="1" thickBot="1">
      <c r="A14" s="89"/>
      <c r="B14" s="72"/>
      <c r="C14" s="95"/>
      <c r="D14" s="96" t="s">
        <v>22</v>
      </c>
      <c r="E14" s="96" t="s">
        <v>23</v>
      </c>
      <c r="F14" s="97" t="s">
        <v>24</v>
      </c>
      <c r="G14" s="73"/>
      <c r="H14" s="95"/>
      <c r="I14" s="96" t="s">
        <v>22</v>
      </c>
      <c r="J14" s="96" t="s">
        <v>23</v>
      </c>
      <c r="K14" s="97" t="s">
        <v>25</v>
      </c>
      <c r="L14" s="80"/>
      <c r="M14" s="14"/>
    </row>
    <row r="15" spans="1:13" ht="18" customHeight="1" thickTop="1">
      <c r="A15" s="89"/>
      <c r="B15" s="72"/>
      <c r="C15" s="98">
        <v>0</v>
      </c>
      <c r="D15" s="99"/>
      <c r="E15" s="99"/>
      <c r="F15" s="100">
        <f>AnschKost</f>
        <v>150000</v>
      </c>
      <c r="G15" s="60"/>
      <c r="H15" s="98">
        <v>0</v>
      </c>
      <c r="I15" s="99"/>
      <c r="J15" s="99"/>
      <c r="K15" s="100">
        <f>AnschKost</f>
        <v>150000</v>
      </c>
      <c r="L15" s="80"/>
      <c r="M15" s="14"/>
    </row>
    <row r="16" spans="1:13" ht="18" customHeight="1">
      <c r="A16" s="89"/>
      <c r="B16" s="72"/>
      <c r="C16" s="101">
        <v>1</v>
      </c>
      <c r="D16" s="102">
        <f>F15</f>
        <v>150000</v>
      </c>
      <c r="E16" s="152">
        <f>LinAb_Tab1!I22</f>
        <v>15625</v>
      </c>
      <c r="F16" s="103">
        <f>D16-E16</f>
        <v>134375</v>
      </c>
      <c r="G16" s="73"/>
      <c r="H16" s="101">
        <v>1</v>
      </c>
      <c r="I16" s="102">
        <f>K15</f>
        <v>150000</v>
      </c>
      <c r="J16" s="152">
        <f>LinAb_Tab1!I24</f>
        <v>14687.5</v>
      </c>
      <c r="K16" s="103">
        <f>I16-J16</f>
        <v>135312.5</v>
      </c>
      <c r="L16" s="80"/>
      <c r="M16" s="14"/>
    </row>
    <row r="17" spans="1:13" ht="18" customHeight="1">
      <c r="A17" s="89"/>
      <c r="B17" s="72"/>
      <c r="C17" s="101">
        <v>2</v>
      </c>
      <c r="D17" s="102">
        <f>IF(C17&lt;=NutzDauer,F16,"")</f>
        <v>134375</v>
      </c>
      <c r="E17" s="102">
        <f>IF(AND(C17&lt;=NutzDauer+1,AnschKost/NutzDauer&lt;=D17),AnschKost/NutzDauer,IF(C17=NutzDauer+1,$E$17-$E$16,""))</f>
        <v>18750</v>
      </c>
      <c r="F17" s="103">
        <f>IF(C17&lt;=NutzDauer,D17-E17,"")</f>
        <v>115625</v>
      </c>
      <c r="G17" s="73"/>
      <c r="H17" s="101">
        <f aca="true" t="shared" si="0" ref="H17:H27">H16+1</f>
        <v>2</v>
      </c>
      <c r="I17" s="102">
        <f>IF(H17&lt;=NutzDauer,K16,"")</f>
        <v>135312.5</v>
      </c>
      <c r="J17" s="102">
        <f>IF(H17&lt;=NutzDauer,LinAb_Tab1!$I$17,"")</f>
        <v>17625</v>
      </c>
      <c r="K17" s="103">
        <f>IF(H17&lt;=NutzDauer,I17-J17,"")</f>
        <v>117687.5</v>
      </c>
      <c r="L17" s="80"/>
      <c r="M17" s="14"/>
    </row>
    <row r="18" spans="1:13" ht="18" customHeight="1">
      <c r="A18" s="89"/>
      <c r="B18" s="72"/>
      <c r="C18" s="101">
        <v>3</v>
      </c>
      <c r="D18" s="102">
        <f>IF(AND(C18&lt;=NutzDauer+1,$E$16&lt;=$E$17),F17,"")</f>
        <v>115625</v>
      </c>
      <c r="E18" s="102">
        <f aca="true" t="shared" si="1" ref="E18:E27">IF(AND(C18&lt;=NutzDauer+1,AnschKost/NutzDauer&lt;=D18),AnschKost/NutzDauer,IF(C18=NutzDauer+1,$E$17-$E$16,""))</f>
        <v>18750</v>
      </c>
      <c r="F18" s="103">
        <f aca="true" t="shared" si="2" ref="F18:F27">IF(C18&lt;=NutzDauer+1,D18-E18,"")</f>
        <v>96875</v>
      </c>
      <c r="G18" s="73"/>
      <c r="H18" s="101">
        <f t="shared" si="0"/>
        <v>3</v>
      </c>
      <c r="I18" s="102">
        <f>IF(AND(H18&lt;=NutzDauer+1,J17&gt;Restwert),K17,"")</f>
        <v>117687.5</v>
      </c>
      <c r="J18" s="102">
        <f aca="true" t="shared" si="3" ref="J18:J23">IF(H18&lt;=NutzDauer,(AnschKost-Restwert)/NutzDauer,IF(H18=NutzDauer+1,$J$17-$J$16,""))</f>
        <v>17625</v>
      </c>
      <c r="K18" s="103">
        <f>IF(H18&lt;=NutzDauer+1,I18-J18,"")</f>
        <v>100062.5</v>
      </c>
      <c r="L18" s="80"/>
      <c r="M18" s="14"/>
    </row>
    <row r="19" spans="1:13" ht="18" customHeight="1">
      <c r="A19" s="89"/>
      <c r="B19" s="72"/>
      <c r="C19" s="101">
        <v>4</v>
      </c>
      <c r="D19" s="102">
        <f aca="true" t="shared" si="4" ref="D19:D27">IF(AND(C19&lt;=NutzDauer+1,$E$16&lt;=$E$17),F18,"")</f>
        <v>96875</v>
      </c>
      <c r="E19" s="102">
        <f t="shared" si="1"/>
        <v>18750</v>
      </c>
      <c r="F19" s="103">
        <f t="shared" si="2"/>
        <v>78125</v>
      </c>
      <c r="G19" s="73"/>
      <c r="H19" s="101">
        <f t="shared" si="0"/>
        <v>4</v>
      </c>
      <c r="I19" s="102">
        <f aca="true" t="shared" si="5" ref="I19:I24">IF(AND(H19&lt;=NutzDauer+1,J18&gt;Restwert),K18,"")</f>
        <v>100062.5</v>
      </c>
      <c r="J19" s="102">
        <f t="shared" si="3"/>
        <v>17625</v>
      </c>
      <c r="K19" s="103">
        <f aca="true" t="shared" si="6" ref="K19:K24">IF(H19&lt;=NutzDauer+1,I19-J19,"")</f>
        <v>82437.5</v>
      </c>
      <c r="L19" s="80"/>
      <c r="M19" s="14"/>
    </row>
    <row r="20" spans="1:13" ht="18" customHeight="1">
      <c r="A20" s="89"/>
      <c r="B20" s="72"/>
      <c r="C20" s="101">
        <v>5</v>
      </c>
      <c r="D20" s="102">
        <f t="shared" si="4"/>
        <v>78125</v>
      </c>
      <c r="E20" s="102">
        <f t="shared" si="1"/>
        <v>18750</v>
      </c>
      <c r="F20" s="103">
        <f t="shared" si="2"/>
        <v>59375</v>
      </c>
      <c r="G20" s="73"/>
      <c r="H20" s="101">
        <f t="shared" si="0"/>
        <v>5</v>
      </c>
      <c r="I20" s="102">
        <f t="shared" si="5"/>
        <v>82437.5</v>
      </c>
      <c r="J20" s="102">
        <f t="shared" si="3"/>
        <v>17625</v>
      </c>
      <c r="K20" s="103">
        <f t="shared" si="6"/>
        <v>64812.5</v>
      </c>
      <c r="L20" s="80"/>
      <c r="M20" s="14"/>
    </row>
    <row r="21" spans="1:13" ht="18" customHeight="1">
      <c r="A21" s="89"/>
      <c r="B21" s="72"/>
      <c r="C21" s="101">
        <v>6</v>
      </c>
      <c r="D21" s="102">
        <f t="shared" si="4"/>
        <v>59375</v>
      </c>
      <c r="E21" s="102">
        <f t="shared" si="1"/>
        <v>18750</v>
      </c>
      <c r="F21" s="103">
        <f t="shared" si="2"/>
        <v>40625</v>
      </c>
      <c r="G21" s="73"/>
      <c r="H21" s="101">
        <f t="shared" si="0"/>
        <v>6</v>
      </c>
      <c r="I21" s="102">
        <f t="shared" si="5"/>
        <v>64812.5</v>
      </c>
      <c r="J21" s="102">
        <f t="shared" si="3"/>
        <v>17625</v>
      </c>
      <c r="K21" s="103">
        <f t="shared" si="6"/>
        <v>47187.5</v>
      </c>
      <c r="L21" s="80"/>
      <c r="M21" s="14"/>
    </row>
    <row r="22" spans="1:13" ht="18" customHeight="1">
      <c r="A22" s="89"/>
      <c r="B22" s="72"/>
      <c r="C22" s="101">
        <v>7</v>
      </c>
      <c r="D22" s="102">
        <f t="shared" si="4"/>
        <v>40625</v>
      </c>
      <c r="E22" s="102">
        <f t="shared" si="1"/>
        <v>18750</v>
      </c>
      <c r="F22" s="103">
        <f t="shared" si="2"/>
        <v>21875</v>
      </c>
      <c r="G22" s="73"/>
      <c r="H22" s="101">
        <f t="shared" si="0"/>
        <v>7</v>
      </c>
      <c r="I22" s="102">
        <f t="shared" si="5"/>
        <v>47187.5</v>
      </c>
      <c r="J22" s="102">
        <f t="shared" si="3"/>
        <v>17625</v>
      </c>
      <c r="K22" s="103">
        <f t="shared" si="6"/>
        <v>29562.5</v>
      </c>
      <c r="L22" s="80"/>
      <c r="M22" s="14"/>
    </row>
    <row r="23" spans="1:13" ht="18" customHeight="1">
      <c r="A23" s="89"/>
      <c r="B23" s="72"/>
      <c r="C23" s="101">
        <v>8</v>
      </c>
      <c r="D23" s="102">
        <f t="shared" si="4"/>
        <v>21875</v>
      </c>
      <c r="E23" s="102">
        <f t="shared" si="1"/>
        <v>18750</v>
      </c>
      <c r="F23" s="103">
        <f t="shared" si="2"/>
        <v>3125</v>
      </c>
      <c r="G23" s="73"/>
      <c r="H23" s="101">
        <f t="shared" si="0"/>
        <v>8</v>
      </c>
      <c r="I23" s="102">
        <f t="shared" si="5"/>
        <v>29562.5</v>
      </c>
      <c r="J23" s="102">
        <f t="shared" si="3"/>
        <v>17625</v>
      </c>
      <c r="K23" s="103">
        <f t="shared" si="6"/>
        <v>11937.5</v>
      </c>
      <c r="L23" s="80"/>
      <c r="M23" s="14"/>
    </row>
    <row r="24" spans="1:13" ht="18" customHeight="1">
      <c r="A24" s="89"/>
      <c r="B24" s="72"/>
      <c r="C24" s="101">
        <v>9</v>
      </c>
      <c r="D24" s="102">
        <f t="shared" si="4"/>
        <v>3125</v>
      </c>
      <c r="E24" s="102">
        <f t="shared" si="1"/>
        <v>3125</v>
      </c>
      <c r="F24" s="103">
        <f t="shared" si="2"/>
        <v>0</v>
      </c>
      <c r="G24" s="73"/>
      <c r="H24" s="101">
        <f t="shared" si="0"/>
        <v>9</v>
      </c>
      <c r="I24" s="102">
        <f t="shared" si="5"/>
        <v>11937.5</v>
      </c>
      <c r="J24" s="102">
        <f>IF(H24&lt;=NutzDauer,(AnschKost-Restwert)/NutzDauer,IF(H24=NutzDauer+1,$J$17-$J$16,""))</f>
        <v>2937.5</v>
      </c>
      <c r="K24" s="103">
        <f t="shared" si="6"/>
        <v>9000</v>
      </c>
      <c r="L24" s="80"/>
      <c r="M24" s="14"/>
    </row>
    <row r="25" spans="1:13" ht="18" customHeight="1">
      <c r="A25" s="89"/>
      <c r="B25" s="72"/>
      <c r="C25" s="101">
        <v>10</v>
      </c>
      <c r="D25" s="102">
        <f t="shared" si="4"/>
      </c>
      <c r="E25" s="102">
        <f t="shared" si="1"/>
      </c>
      <c r="F25" s="103">
        <f t="shared" si="2"/>
      </c>
      <c r="G25" s="73"/>
      <c r="H25" s="101">
        <f t="shared" si="0"/>
        <v>10</v>
      </c>
      <c r="I25" s="102">
        <f>IF(AND(H25&lt;=NutzDauer+1,J24&gt;Restwert),K24,"")</f>
      </c>
      <c r="J25" s="102">
        <f>IF(H25&lt;=NutzDauer,(AnschKost-Restwert)/NutzDauer,IF(H25=NutzDauer+1,$J$17-$J$16,""))</f>
      </c>
      <c r="K25" s="103">
        <f>IF(H25&lt;=NutzDauer+1,I25-J25,"")</f>
      </c>
      <c r="L25" s="80"/>
      <c r="M25" s="14"/>
    </row>
    <row r="26" spans="1:13" ht="18" customHeight="1">
      <c r="A26" s="89"/>
      <c r="B26" s="72"/>
      <c r="C26" s="101">
        <v>11</v>
      </c>
      <c r="D26" s="102">
        <f t="shared" si="4"/>
      </c>
      <c r="E26" s="102">
        <f t="shared" si="1"/>
      </c>
      <c r="F26" s="103">
        <f t="shared" si="2"/>
      </c>
      <c r="G26" s="73"/>
      <c r="H26" s="101">
        <f t="shared" si="0"/>
        <v>11</v>
      </c>
      <c r="I26" s="102">
        <f>IF(AND(H26&lt;=NutzDauer+1,J25&gt;Restwert),K25,"")</f>
      </c>
      <c r="J26" s="102">
        <f>IF(H26&lt;=NutzDauer,(AnschKost-Restwert)/NutzDauer,IF(H26=NutzDauer+1,$J$17-$J$16,""))</f>
      </c>
      <c r="K26" s="103">
        <f>IF(H26&lt;=NutzDauer+1,I26-J26,"")</f>
      </c>
      <c r="L26" s="80"/>
      <c r="M26" s="14"/>
    </row>
    <row r="27" spans="1:13" ht="18" customHeight="1" thickBot="1">
      <c r="A27" s="89"/>
      <c r="B27" s="72"/>
      <c r="C27" s="104">
        <v>12</v>
      </c>
      <c r="D27" s="105">
        <f t="shared" si="4"/>
      </c>
      <c r="E27" s="105">
        <f t="shared" si="1"/>
      </c>
      <c r="F27" s="106">
        <f t="shared" si="2"/>
      </c>
      <c r="G27" s="73"/>
      <c r="H27" s="104">
        <f t="shared" si="0"/>
        <v>12</v>
      </c>
      <c r="I27" s="105">
        <f>IF(AND(H27&lt;=NutzDauer+1,J26&gt;Restwert),K26,"")</f>
      </c>
      <c r="J27" s="105">
        <f>IF(H27&lt;=NutzDauer,(AnschKost-Restwert)/NutzDauer,IF(H27=NutzDauer+1,$J$17-$J$16,""))</f>
      </c>
      <c r="K27" s="106">
        <f>IF(H27&lt;=NutzDauer+1,I27-J27,"")</f>
      </c>
      <c r="L27" s="80"/>
      <c r="M27" s="14"/>
    </row>
    <row r="28" spans="1:13" ht="15" customHeight="1" thickTop="1">
      <c r="A28" s="13"/>
      <c r="B28" s="8"/>
      <c r="C28" s="3"/>
      <c r="D28" s="4"/>
      <c r="E28" s="4"/>
      <c r="F28" s="4"/>
      <c r="G28" s="2"/>
      <c r="H28" s="3"/>
      <c r="I28" s="4"/>
      <c r="J28" s="4"/>
      <c r="K28" s="4"/>
      <c r="L28" s="47"/>
      <c r="M28" s="14"/>
    </row>
    <row r="29" spans="1:13" ht="15.75">
      <c r="A29" s="13"/>
      <c r="B29" s="8"/>
      <c r="C29" s="130" t="s">
        <v>26</v>
      </c>
      <c r="D29" s="4"/>
      <c r="E29" s="4"/>
      <c r="F29" s="4"/>
      <c r="G29" s="2"/>
      <c r="H29" s="3"/>
      <c r="I29" s="4"/>
      <c r="J29" s="4"/>
      <c r="K29" s="4"/>
      <c r="L29" s="47"/>
      <c r="M29" s="14"/>
    </row>
    <row r="30" spans="1:13" ht="12.75">
      <c r="A30" s="13"/>
      <c r="B30" s="8"/>
      <c r="C30" s="3"/>
      <c r="D30" s="4"/>
      <c r="E30" s="4"/>
      <c r="F30" s="4"/>
      <c r="G30" s="2"/>
      <c r="H30" s="3"/>
      <c r="I30" s="4"/>
      <c r="J30" s="4"/>
      <c r="K30" s="4"/>
      <c r="L30" s="47"/>
      <c r="M30" s="14"/>
    </row>
    <row r="31" spans="1:13" ht="12.75">
      <c r="A31" s="13"/>
      <c r="B31" s="8"/>
      <c r="C31" s="3"/>
      <c r="D31" s="4"/>
      <c r="E31" s="4"/>
      <c r="F31" s="4"/>
      <c r="G31" s="2"/>
      <c r="H31" s="3"/>
      <c r="I31" s="4"/>
      <c r="J31" s="4"/>
      <c r="K31" s="4"/>
      <c r="L31" s="47"/>
      <c r="M31" s="14"/>
    </row>
    <row r="32" spans="1:13" ht="12.75">
      <c r="A32" s="13"/>
      <c r="B32" s="8"/>
      <c r="C32" s="3"/>
      <c r="D32" s="4"/>
      <c r="E32" s="4"/>
      <c r="F32" s="4"/>
      <c r="G32" s="2"/>
      <c r="H32" s="3"/>
      <c r="I32" s="4"/>
      <c r="J32" s="4"/>
      <c r="K32" s="4"/>
      <c r="L32" s="47"/>
      <c r="M32" s="14"/>
    </row>
    <row r="33" spans="1:13" ht="12.75">
      <c r="A33" s="13"/>
      <c r="B33" s="8"/>
      <c r="C33" s="3"/>
      <c r="D33" s="4"/>
      <c r="E33" s="4"/>
      <c r="F33" s="4"/>
      <c r="G33" s="2"/>
      <c r="H33" s="3"/>
      <c r="I33" s="4"/>
      <c r="J33" s="4"/>
      <c r="K33" s="4"/>
      <c r="L33" s="47"/>
      <c r="M33" s="14"/>
    </row>
    <row r="34" spans="1:13" ht="12.75">
      <c r="A34" s="13"/>
      <c r="B34" s="8"/>
      <c r="C34" s="3"/>
      <c r="D34" s="4"/>
      <c r="E34" s="4"/>
      <c r="F34" s="4"/>
      <c r="G34" s="2"/>
      <c r="H34" s="3"/>
      <c r="I34" s="4"/>
      <c r="J34" s="4"/>
      <c r="K34" s="4"/>
      <c r="L34" s="47"/>
      <c r="M34" s="14"/>
    </row>
    <row r="35" spans="1:13" ht="12.75">
      <c r="A35" s="13"/>
      <c r="B35" s="8"/>
      <c r="C35" s="3"/>
      <c r="D35" s="4"/>
      <c r="E35" s="4"/>
      <c r="F35" s="4"/>
      <c r="G35" s="2"/>
      <c r="H35" s="3"/>
      <c r="I35" s="4"/>
      <c r="J35" s="4"/>
      <c r="K35" s="4"/>
      <c r="L35" s="47"/>
      <c r="M35" s="14"/>
    </row>
    <row r="36" spans="1:13" ht="12.75">
      <c r="A36" s="13"/>
      <c r="B36" s="8"/>
      <c r="C36" s="3"/>
      <c r="D36" s="4"/>
      <c r="E36" s="4"/>
      <c r="F36" s="4"/>
      <c r="G36" s="2"/>
      <c r="H36" s="3"/>
      <c r="I36" s="4"/>
      <c r="J36" s="4"/>
      <c r="K36" s="4"/>
      <c r="L36" s="47"/>
      <c r="M36" s="14"/>
    </row>
    <row r="37" spans="1:13" ht="12.75">
      <c r="A37" s="13"/>
      <c r="B37" s="8"/>
      <c r="C37" s="3"/>
      <c r="D37" s="4"/>
      <c r="E37" s="4"/>
      <c r="F37" s="4"/>
      <c r="G37" s="2"/>
      <c r="H37" s="3"/>
      <c r="I37" s="4"/>
      <c r="J37" s="4"/>
      <c r="K37" s="4"/>
      <c r="L37" s="47"/>
      <c r="M37" s="14"/>
    </row>
    <row r="38" spans="1:13" ht="12.75">
      <c r="A38" s="13"/>
      <c r="B38" s="8"/>
      <c r="C38" s="3"/>
      <c r="D38" s="4"/>
      <c r="E38" s="4"/>
      <c r="F38" s="4"/>
      <c r="G38" s="2"/>
      <c r="H38" s="3"/>
      <c r="I38" s="4"/>
      <c r="J38" s="4"/>
      <c r="K38" s="4"/>
      <c r="L38" s="47"/>
      <c r="M38" s="14"/>
    </row>
    <row r="39" spans="1:13" ht="12.75">
      <c r="A39" s="13"/>
      <c r="B39" s="8"/>
      <c r="C39" s="3"/>
      <c r="D39" s="4"/>
      <c r="E39" s="4"/>
      <c r="F39" s="4"/>
      <c r="G39" s="2"/>
      <c r="H39" s="3"/>
      <c r="I39" s="4"/>
      <c r="J39" s="4"/>
      <c r="K39" s="4"/>
      <c r="L39" s="47"/>
      <c r="M39" s="14"/>
    </row>
    <row r="40" spans="1:13" ht="12.75">
      <c r="A40" s="13"/>
      <c r="B40" s="8"/>
      <c r="C40" s="3"/>
      <c r="D40" s="4"/>
      <c r="E40" s="4"/>
      <c r="F40" s="4"/>
      <c r="G40" s="2"/>
      <c r="H40" s="3"/>
      <c r="I40" s="4"/>
      <c r="J40" s="4"/>
      <c r="K40" s="4"/>
      <c r="L40" s="47"/>
      <c r="M40" s="14"/>
    </row>
    <row r="41" spans="1:13" ht="12.75">
      <c r="A41" s="13"/>
      <c r="B41" s="8"/>
      <c r="C41" s="2"/>
      <c r="D41" s="2"/>
      <c r="E41" s="2"/>
      <c r="F41" s="2"/>
      <c r="G41" s="2"/>
      <c r="H41" s="2"/>
      <c r="I41" s="2"/>
      <c r="J41" s="2"/>
      <c r="K41" s="2"/>
      <c r="L41" s="47"/>
      <c r="M41" s="14"/>
    </row>
    <row r="42" spans="1:13" ht="12.75">
      <c r="A42" s="13"/>
      <c r="B42" s="8"/>
      <c r="C42" s="2"/>
      <c r="D42" s="2"/>
      <c r="E42" s="2"/>
      <c r="F42" s="2"/>
      <c r="G42" s="2"/>
      <c r="H42" s="2"/>
      <c r="I42" s="2"/>
      <c r="J42" s="2"/>
      <c r="K42" s="2"/>
      <c r="L42" s="47"/>
      <c r="M42" s="14"/>
    </row>
    <row r="43" spans="1:13" ht="12.75">
      <c r="A43" s="13"/>
      <c r="B43" s="8"/>
      <c r="C43" s="2"/>
      <c r="D43" s="2"/>
      <c r="E43" s="2"/>
      <c r="F43" s="2"/>
      <c r="G43" s="2"/>
      <c r="H43" s="2"/>
      <c r="I43" s="2"/>
      <c r="J43" s="2"/>
      <c r="K43" s="2"/>
      <c r="L43" s="47"/>
      <c r="M43" s="14"/>
    </row>
    <row r="44" spans="1:13" ht="12.75">
      <c r="A44" s="13"/>
      <c r="B44" s="8"/>
      <c r="C44" s="2"/>
      <c r="D44" s="2"/>
      <c r="E44" s="2"/>
      <c r="F44" s="2"/>
      <c r="G44" s="2"/>
      <c r="H44" s="2"/>
      <c r="I44" s="2"/>
      <c r="J44" s="2"/>
      <c r="K44" s="2"/>
      <c r="L44" s="47"/>
      <c r="M44" s="14"/>
    </row>
    <row r="45" spans="1:13" ht="12.75">
      <c r="A45" s="13"/>
      <c r="B45" s="8"/>
      <c r="C45" s="2"/>
      <c r="D45" s="2"/>
      <c r="E45" s="2"/>
      <c r="F45" s="2"/>
      <c r="G45" s="2"/>
      <c r="H45" s="1"/>
      <c r="I45" s="1"/>
      <c r="J45" s="1"/>
      <c r="K45" s="1"/>
      <c r="L45" s="9"/>
      <c r="M45" s="14"/>
    </row>
    <row r="46" spans="1:13" ht="12.75">
      <c r="A46" s="13"/>
      <c r="B46" s="8"/>
      <c r="C46" s="2"/>
      <c r="D46" s="2"/>
      <c r="E46" s="2"/>
      <c r="F46" s="2"/>
      <c r="G46" s="2"/>
      <c r="H46" s="1"/>
      <c r="I46" s="1"/>
      <c r="J46" s="1"/>
      <c r="K46" s="1"/>
      <c r="L46" s="9"/>
      <c r="M46" s="14"/>
    </row>
    <row r="47" spans="1:13" ht="12.75">
      <c r="A47" s="13"/>
      <c r="B47" s="8"/>
      <c r="C47" s="2"/>
      <c r="D47" s="2"/>
      <c r="E47" s="2"/>
      <c r="F47" s="2"/>
      <c r="G47" s="2"/>
      <c r="H47" s="1"/>
      <c r="I47" s="1"/>
      <c r="J47" s="1"/>
      <c r="K47" s="1"/>
      <c r="L47" s="9"/>
      <c r="M47" s="14"/>
    </row>
    <row r="48" spans="1:13" ht="39.75" customHeight="1">
      <c r="A48" s="13"/>
      <c r="B48" s="10"/>
      <c r="C48" s="17"/>
      <c r="D48" s="17"/>
      <c r="E48" s="17"/>
      <c r="F48" s="17"/>
      <c r="G48" s="17"/>
      <c r="H48" s="11"/>
      <c r="I48" s="11"/>
      <c r="J48" s="11"/>
      <c r="K48" s="11"/>
      <c r="L48" s="12"/>
      <c r="M48" s="14"/>
    </row>
    <row r="49" spans="1:13" s="5" customFormat="1" ht="12.75" customHeight="1">
      <c r="A49" s="13"/>
      <c r="B49" s="13"/>
      <c r="C49" s="15"/>
      <c r="D49" s="13"/>
      <c r="E49" s="15"/>
      <c r="F49" s="13"/>
      <c r="G49" s="15"/>
      <c r="H49" s="13"/>
      <c r="I49" s="15"/>
      <c r="J49" s="13"/>
      <c r="K49" s="15"/>
      <c r="L49" s="13"/>
      <c r="M49" s="14"/>
    </row>
    <row r="50" spans="2:13" s="5" customFormat="1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2:13" s="5" customFormat="1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2:13" s="5" customFormat="1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2:13" s="5" customFormat="1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2:13" s="5" customFormat="1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2:13" s="5" customFormat="1" ht="40.5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</sheetData>
  <sheetProtection/>
  <mergeCells count="1">
    <mergeCell ref="B2:L2"/>
  </mergeCells>
  <printOptions/>
  <pageMargins left="1.18110236220472" right="0.78740157480315" top="0.9842519690000001" bottom="0.9842519690000001" header="0.511811023" footer="0.511811023"/>
  <pageSetup fitToHeight="1" fitToWidth="1" horizontalDpi="300" verticalDpi="300" orientation="portrait" paperSize="9" scale="76" r:id="rId4"/>
  <headerFooter alignWithMargins="0">
    <oddHeader>&amp;LAutor: Prof. Dr. Siegfried von Känel&amp;R&amp;D</oddHeader>
    <oddFooter>&amp;L&amp;F&amp;C&amp;A&amp;RSeite 3/4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28125" style="6" customWidth="1"/>
    <col min="2" max="2" width="1.57421875" style="6" customWidth="1"/>
    <col min="3" max="3" width="1.28515625" style="6" customWidth="1"/>
    <col min="4" max="4" width="6.8515625" style="6" customWidth="1"/>
    <col min="5" max="5" width="40.421875" style="6" customWidth="1"/>
    <col min="6" max="6" width="18.421875" style="6" customWidth="1"/>
    <col min="7" max="7" width="10.421875" style="6" customWidth="1"/>
    <col min="8" max="8" width="6.140625" style="6" customWidth="1"/>
    <col min="9" max="9" width="5.421875" style="6" customWidth="1"/>
    <col min="10" max="10" width="3.57421875" style="6" customWidth="1"/>
    <col min="11" max="11" width="2.8515625" style="6" customWidth="1"/>
    <col min="12" max="16384" width="11.421875" style="6" customWidth="1"/>
  </cols>
  <sheetData>
    <row r="1" spans="1:11" ht="9" customHeight="1">
      <c r="A1" s="40"/>
      <c r="B1" s="41"/>
      <c r="C1" s="40"/>
      <c r="D1" s="40"/>
      <c r="E1" s="40"/>
      <c r="F1" s="40"/>
      <c r="G1" s="40"/>
      <c r="H1" s="40"/>
      <c r="I1" s="40"/>
      <c r="J1" s="40"/>
      <c r="K1" s="40"/>
    </row>
    <row r="2" spans="1:11" ht="26.25" customHeight="1">
      <c r="A2" s="40"/>
      <c r="B2" s="166" t="str">
        <f>Aufgabe!B2</f>
        <v>DAA Wirtschafts-Lexikon</v>
      </c>
      <c r="C2" s="166"/>
      <c r="D2" s="166"/>
      <c r="E2" s="166"/>
      <c r="F2" s="166"/>
      <c r="G2" s="166"/>
      <c r="H2" s="166"/>
      <c r="I2" s="166"/>
      <c r="J2" s="166"/>
      <c r="K2" s="40"/>
    </row>
    <row r="3" spans="1:11" ht="8.25" customHeight="1">
      <c r="A3" s="40"/>
      <c r="B3" s="41"/>
      <c r="C3" s="42"/>
      <c r="D3" s="40"/>
      <c r="E3" s="40"/>
      <c r="F3" s="40"/>
      <c r="G3" s="40"/>
      <c r="H3" s="40"/>
      <c r="I3" s="40"/>
      <c r="J3" s="40"/>
      <c r="K3" s="40"/>
    </row>
    <row r="4" spans="1:11" ht="15" customHeight="1">
      <c r="A4" s="40"/>
      <c r="B4" s="167" t="s">
        <v>38</v>
      </c>
      <c r="C4" s="167"/>
      <c r="D4" s="167"/>
      <c r="E4" s="167"/>
      <c r="F4" s="167"/>
      <c r="G4" s="167"/>
      <c r="H4" s="167"/>
      <c r="I4" s="167"/>
      <c r="J4" s="167"/>
      <c r="K4" s="40"/>
    </row>
    <row r="5" spans="1:11" ht="15" customHeight="1">
      <c r="A5" s="40"/>
      <c r="B5" s="41"/>
      <c r="C5" s="40"/>
      <c r="D5" s="40"/>
      <c r="E5" s="40"/>
      <c r="F5" s="40"/>
      <c r="G5" s="40"/>
      <c r="H5" s="40"/>
      <c r="I5" s="40"/>
      <c r="J5" s="40"/>
      <c r="K5" s="40"/>
    </row>
    <row r="6" spans="1:11" ht="15" customHeight="1" thickBot="1">
      <c r="A6" s="40"/>
      <c r="B6" s="18"/>
      <c r="C6" s="19"/>
      <c r="D6" s="19"/>
      <c r="E6" s="19"/>
      <c r="F6" s="19"/>
      <c r="G6" s="19"/>
      <c r="H6" s="19"/>
      <c r="I6" s="19"/>
      <c r="J6" s="20"/>
      <c r="K6" s="40"/>
    </row>
    <row r="7" spans="1:11" ht="18.75" thickTop="1">
      <c r="A7" s="40"/>
      <c r="B7" s="21"/>
      <c r="C7" s="7"/>
      <c r="D7" s="30"/>
      <c r="E7" s="30"/>
      <c r="F7" s="30"/>
      <c r="G7" s="30"/>
      <c r="H7" s="30"/>
      <c r="I7" s="43"/>
      <c r="J7" s="22"/>
      <c r="K7" s="40"/>
    </row>
    <row r="8" spans="1:11" ht="24.75" customHeight="1">
      <c r="A8" s="40"/>
      <c r="B8" s="21"/>
      <c r="C8" s="7"/>
      <c r="D8" s="33"/>
      <c r="E8" s="33"/>
      <c r="F8" s="34">
        <v>100</v>
      </c>
      <c r="G8" s="33"/>
      <c r="H8" s="34" t="s">
        <v>40</v>
      </c>
      <c r="I8" s="7"/>
      <c r="J8" s="22"/>
      <c r="K8" s="40"/>
    </row>
    <row r="9" spans="1:11" ht="18">
      <c r="A9" s="40"/>
      <c r="B9" s="21"/>
      <c r="C9" s="7"/>
      <c r="D9" s="33"/>
      <c r="E9" s="33" t="s">
        <v>29</v>
      </c>
      <c r="F9" s="33"/>
      <c r="G9" s="33" t="s">
        <v>39</v>
      </c>
      <c r="H9" s="33"/>
      <c r="I9" s="44"/>
      <c r="J9" s="22"/>
      <c r="K9" s="40"/>
    </row>
    <row r="10" spans="1:11" ht="17.25" customHeight="1">
      <c r="A10" s="40"/>
      <c r="B10" s="21"/>
      <c r="C10" s="7"/>
      <c r="D10" s="33"/>
      <c r="E10" s="33"/>
      <c r="F10" s="34" t="s">
        <v>28</v>
      </c>
      <c r="G10" s="33"/>
      <c r="H10" s="34" t="s">
        <v>41</v>
      </c>
      <c r="I10" s="7"/>
      <c r="J10" s="22"/>
      <c r="K10" s="40"/>
    </row>
    <row r="11" spans="1:11" ht="18.75" thickBot="1">
      <c r="A11" s="40"/>
      <c r="B11" s="21"/>
      <c r="C11" s="7"/>
      <c r="D11" s="45"/>
      <c r="E11" s="45"/>
      <c r="F11" s="45"/>
      <c r="G11" s="45"/>
      <c r="H11" s="45"/>
      <c r="I11" s="46"/>
      <c r="J11" s="22"/>
      <c r="K11" s="40"/>
    </row>
    <row r="12" spans="1:11" ht="13.5" thickTop="1">
      <c r="A12" s="40"/>
      <c r="B12" s="21"/>
      <c r="C12" s="23"/>
      <c r="D12" s="23"/>
      <c r="E12" s="23"/>
      <c r="F12" s="23"/>
      <c r="G12" s="23"/>
      <c r="H12" s="23"/>
      <c r="I12" s="23"/>
      <c r="J12" s="24"/>
      <c r="K12" s="40"/>
    </row>
    <row r="13" spans="1:11" ht="24" customHeight="1">
      <c r="A13" s="40"/>
      <c r="B13" s="21"/>
      <c r="C13" s="23"/>
      <c r="D13" s="120" t="s">
        <v>30</v>
      </c>
      <c r="E13" s="118" t="s">
        <v>31</v>
      </c>
      <c r="F13" s="25"/>
      <c r="G13" s="25"/>
      <c r="H13" s="25"/>
      <c r="I13" s="25"/>
      <c r="J13" s="24"/>
      <c r="K13" s="40"/>
    </row>
    <row r="14" spans="1:11" ht="24" customHeight="1">
      <c r="A14" s="40"/>
      <c r="B14" s="21"/>
      <c r="C14" s="23"/>
      <c r="D14" s="120" t="s">
        <v>65</v>
      </c>
      <c r="E14" s="118" t="s">
        <v>32</v>
      </c>
      <c r="F14" s="25"/>
      <c r="G14" s="25"/>
      <c r="H14" s="25"/>
      <c r="I14" s="25"/>
      <c r="J14" s="24"/>
      <c r="K14" s="40"/>
    </row>
    <row r="15" spans="1:11" ht="24" customHeight="1">
      <c r="A15" s="40"/>
      <c r="B15" s="21"/>
      <c r="C15" s="23"/>
      <c r="D15" s="120" t="s">
        <v>66</v>
      </c>
      <c r="E15" s="118" t="s">
        <v>64</v>
      </c>
      <c r="F15" s="25"/>
      <c r="G15" s="25"/>
      <c r="H15" s="25"/>
      <c r="I15" s="25"/>
      <c r="J15" s="24"/>
      <c r="K15" s="40"/>
    </row>
    <row r="16" spans="1:11" ht="24" customHeight="1">
      <c r="A16" s="40"/>
      <c r="B16" s="21"/>
      <c r="C16" s="23"/>
      <c r="D16" s="120" t="s">
        <v>67</v>
      </c>
      <c r="E16" s="118" t="s">
        <v>33</v>
      </c>
      <c r="F16" s="25"/>
      <c r="G16" s="25"/>
      <c r="H16" s="25"/>
      <c r="I16" s="25"/>
      <c r="J16" s="24"/>
      <c r="K16" s="40"/>
    </row>
    <row r="17" spans="1:11" ht="24" customHeight="1">
      <c r="A17" s="40"/>
      <c r="B17" s="21"/>
      <c r="C17" s="23"/>
      <c r="D17" s="120" t="s">
        <v>28</v>
      </c>
      <c r="E17" s="118" t="s">
        <v>34</v>
      </c>
      <c r="F17" s="25"/>
      <c r="G17" s="25"/>
      <c r="H17" s="25"/>
      <c r="I17" s="25"/>
      <c r="J17" s="24"/>
      <c r="K17" s="40"/>
    </row>
    <row r="18" spans="1:11" ht="24" customHeight="1">
      <c r="A18" s="40"/>
      <c r="B18" s="21"/>
      <c r="C18" s="23"/>
      <c r="D18" s="120" t="s">
        <v>35</v>
      </c>
      <c r="E18" s="119" t="s">
        <v>36</v>
      </c>
      <c r="F18" s="25"/>
      <c r="G18" s="25"/>
      <c r="H18" s="25"/>
      <c r="I18" s="25"/>
      <c r="J18" s="24"/>
      <c r="K18" s="40"/>
    </row>
    <row r="19" spans="1:11" ht="13.5" thickBot="1">
      <c r="A19" s="40"/>
      <c r="B19" s="21"/>
      <c r="C19" s="23"/>
      <c r="D19" s="23"/>
      <c r="E19" s="23"/>
      <c r="F19" s="23"/>
      <c r="G19" s="23"/>
      <c r="H19" s="23"/>
      <c r="I19" s="23"/>
      <c r="J19" s="24"/>
      <c r="K19" s="40"/>
    </row>
    <row r="20" spans="1:11" ht="18.75" thickTop="1">
      <c r="A20" s="40"/>
      <c r="B20" s="21"/>
      <c r="C20" s="23"/>
      <c r="D20" s="29"/>
      <c r="E20" s="30"/>
      <c r="F20" s="30"/>
      <c r="G20" s="30"/>
      <c r="H20" s="30"/>
      <c r="I20" s="31"/>
      <c r="J20" s="24"/>
      <c r="K20" s="40"/>
    </row>
    <row r="21" spans="1:11" ht="21">
      <c r="A21" s="40"/>
      <c r="B21" s="21"/>
      <c r="C21" s="23"/>
      <c r="D21" s="32"/>
      <c r="E21" s="33"/>
      <c r="F21" s="34" t="s">
        <v>42</v>
      </c>
      <c r="G21" s="33"/>
      <c r="H21" s="33"/>
      <c r="I21" s="35"/>
      <c r="J21" s="24"/>
      <c r="K21" s="40"/>
    </row>
    <row r="22" spans="1:11" ht="18">
      <c r="A22" s="40"/>
      <c r="B22" s="21"/>
      <c r="C22" s="23"/>
      <c r="D22" s="32"/>
      <c r="E22" s="33" t="s">
        <v>43</v>
      </c>
      <c r="F22" s="33"/>
      <c r="G22" s="33"/>
      <c r="H22" s="33"/>
      <c r="I22" s="35"/>
      <c r="J22" s="24"/>
      <c r="K22" s="40"/>
    </row>
    <row r="23" spans="1:11" ht="18">
      <c r="A23" s="40"/>
      <c r="B23" s="21"/>
      <c r="C23" s="23"/>
      <c r="D23" s="32"/>
      <c r="E23" s="33"/>
      <c r="F23" s="34" t="s">
        <v>28</v>
      </c>
      <c r="G23" s="33"/>
      <c r="H23" s="33"/>
      <c r="I23" s="35"/>
      <c r="J23" s="24"/>
      <c r="K23" s="40"/>
    </row>
    <row r="24" spans="1:11" ht="13.5" thickBot="1">
      <c r="A24" s="40"/>
      <c r="B24" s="21"/>
      <c r="C24" s="23"/>
      <c r="D24" s="36"/>
      <c r="E24" s="37"/>
      <c r="F24" s="37"/>
      <c r="G24" s="37"/>
      <c r="H24" s="37"/>
      <c r="I24" s="38"/>
      <c r="J24" s="24"/>
      <c r="K24" s="40"/>
    </row>
    <row r="25" spans="1:11" ht="12.75" customHeight="1" thickBot="1" thickTop="1">
      <c r="A25" s="40"/>
      <c r="B25" s="49"/>
      <c r="C25" s="50"/>
      <c r="D25" s="50"/>
      <c r="E25" s="50"/>
      <c r="F25" s="50"/>
      <c r="G25" s="50"/>
      <c r="H25" s="50"/>
      <c r="I25" s="50"/>
      <c r="J25" s="48"/>
      <c r="K25" s="40"/>
    </row>
    <row r="26" spans="1:11" ht="18.75" thickTop="1">
      <c r="A26" s="40"/>
      <c r="B26" s="21"/>
      <c r="C26" s="23"/>
      <c r="D26" s="29"/>
      <c r="E26" s="30"/>
      <c r="F26" s="30"/>
      <c r="G26" s="30"/>
      <c r="H26" s="30"/>
      <c r="I26" s="31"/>
      <c r="J26" s="24"/>
      <c r="K26" s="40"/>
    </row>
    <row r="27" spans="1:11" ht="21">
      <c r="A27" s="40"/>
      <c r="B27" s="21"/>
      <c r="C27" s="23"/>
      <c r="D27" s="32"/>
      <c r="E27" s="33"/>
      <c r="F27" s="165" t="s">
        <v>45</v>
      </c>
      <c r="G27" s="165"/>
      <c r="H27" s="33"/>
      <c r="I27" s="35"/>
      <c r="J27" s="24"/>
      <c r="K27" s="40"/>
    </row>
    <row r="28" spans="1:11" ht="21">
      <c r="A28" s="40"/>
      <c r="B28" s="21"/>
      <c r="C28" s="23"/>
      <c r="D28" s="32"/>
      <c r="E28" s="33" t="s">
        <v>37</v>
      </c>
      <c r="F28" s="33" t="s">
        <v>44</v>
      </c>
      <c r="G28" s="39" t="s">
        <v>46</v>
      </c>
      <c r="H28" s="33"/>
      <c r="I28" s="35"/>
      <c r="J28" s="24"/>
      <c r="K28" s="40"/>
    </row>
    <row r="29" spans="1:11" ht="18">
      <c r="A29" s="40"/>
      <c r="B29" s="21"/>
      <c r="C29" s="23"/>
      <c r="D29" s="32"/>
      <c r="E29" s="33"/>
      <c r="F29" s="165" t="s">
        <v>28</v>
      </c>
      <c r="G29" s="165"/>
      <c r="H29" s="33"/>
      <c r="I29" s="35"/>
      <c r="J29" s="24"/>
      <c r="K29" s="40"/>
    </row>
    <row r="30" spans="1:11" ht="13.5" thickBot="1">
      <c r="A30" s="40"/>
      <c r="B30" s="21"/>
      <c r="C30" s="23"/>
      <c r="D30" s="36"/>
      <c r="E30" s="37"/>
      <c r="F30" s="37"/>
      <c r="G30" s="37"/>
      <c r="H30" s="37"/>
      <c r="I30" s="38"/>
      <c r="J30" s="24"/>
      <c r="K30" s="40"/>
    </row>
    <row r="31" spans="1:11" ht="14.25" thickBot="1" thickTop="1">
      <c r="A31" s="40"/>
      <c r="B31" s="21"/>
      <c r="C31" s="23"/>
      <c r="D31" s="50"/>
      <c r="E31" s="50"/>
      <c r="F31" s="50"/>
      <c r="G31" s="50"/>
      <c r="H31" s="50"/>
      <c r="I31" s="50"/>
      <c r="J31" s="24"/>
      <c r="K31" s="40"/>
    </row>
    <row r="32" spans="1:11" ht="18.75" thickTop="1">
      <c r="A32" s="40"/>
      <c r="B32" s="21"/>
      <c r="C32" s="23"/>
      <c r="D32" s="29"/>
      <c r="E32" s="30"/>
      <c r="F32" s="30"/>
      <c r="G32" s="30"/>
      <c r="H32" s="30"/>
      <c r="I32" s="31"/>
      <c r="J32" s="24"/>
      <c r="K32" s="40"/>
    </row>
    <row r="33" spans="1:11" ht="18">
      <c r="A33" s="40"/>
      <c r="B33" s="21"/>
      <c r="C33" s="23"/>
      <c r="D33" s="32"/>
      <c r="E33" s="33" t="s">
        <v>91</v>
      </c>
      <c r="F33" s="165"/>
      <c r="G33" s="165"/>
      <c r="H33" s="33"/>
      <c r="I33" s="35"/>
      <c r="J33" s="24"/>
      <c r="K33" s="40"/>
    </row>
    <row r="34" spans="1:11" ht="21">
      <c r="A34" s="40"/>
      <c r="B34" s="21"/>
      <c r="C34" s="23"/>
      <c r="D34" s="32"/>
      <c r="E34" s="33" t="s">
        <v>92</v>
      </c>
      <c r="F34" s="161" t="s">
        <v>95</v>
      </c>
      <c r="G34" s="39"/>
      <c r="H34" s="33"/>
      <c r="I34" s="35"/>
      <c r="J34" s="24"/>
      <c r="K34" s="40"/>
    </row>
    <row r="35" spans="1:11" ht="18">
      <c r="A35" s="40"/>
      <c r="B35" s="21"/>
      <c r="C35" s="23"/>
      <c r="D35" s="32"/>
      <c r="E35" s="33" t="s">
        <v>93</v>
      </c>
      <c r="F35" s="165"/>
      <c r="G35" s="165"/>
      <c r="H35" s="33"/>
      <c r="I35" s="35"/>
      <c r="J35" s="24"/>
      <c r="K35" s="40"/>
    </row>
    <row r="36" spans="1:11" ht="18">
      <c r="A36" s="40"/>
      <c r="B36" s="21"/>
      <c r="C36" s="23"/>
      <c r="D36" s="32"/>
      <c r="E36" s="162" t="s">
        <v>94</v>
      </c>
      <c r="F36" s="34"/>
      <c r="G36" s="34"/>
      <c r="H36" s="33"/>
      <c r="I36" s="35"/>
      <c r="J36" s="24"/>
      <c r="K36" s="40"/>
    </row>
    <row r="37" spans="1:11" ht="13.5" thickBot="1">
      <c r="A37" s="40"/>
      <c r="B37" s="21"/>
      <c r="C37" s="23"/>
      <c r="D37" s="36"/>
      <c r="E37" s="37"/>
      <c r="F37" s="37"/>
      <c r="G37" s="37"/>
      <c r="H37" s="37"/>
      <c r="I37" s="38"/>
      <c r="J37" s="24"/>
      <c r="K37" s="40"/>
    </row>
    <row r="38" spans="1:11" ht="12.75" customHeight="1" thickTop="1">
      <c r="A38" s="40"/>
      <c r="B38" s="26"/>
      <c r="C38" s="27"/>
      <c r="D38" s="27"/>
      <c r="E38" s="27"/>
      <c r="F38" s="27"/>
      <c r="G38" s="27"/>
      <c r="H38" s="27"/>
      <c r="I38" s="27"/>
      <c r="J38" s="28"/>
      <c r="K38" s="40"/>
    </row>
    <row r="39" spans="1:11" ht="12.75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</row>
  </sheetData>
  <sheetProtection/>
  <mergeCells count="6">
    <mergeCell ref="F33:G33"/>
    <mergeCell ref="F35:G35"/>
    <mergeCell ref="F27:G27"/>
    <mergeCell ref="F29:G29"/>
    <mergeCell ref="B2:J2"/>
    <mergeCell ref="B4:J4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97" r:id="rId2"/>
  <headerFooter alignWithMargins="0">
    <oddHeader>&amp;LAutor: Prof. Dr. von Känel; 
&amp;R&amp;D</oddHeader>
    <oddFooter>&amp;L&amp;F&amp;C&amp;A&amp;RSeite 4/4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Dr. S. v. Känel/Dr. E. Pfeifer</dc:creator>
  <cp:keywords/>
  <dc:description/>
  <cp:lastModifiedBy>Siegfried von Känel</cp:lastModifiedBy>
  <cp:lastPrinted>2008-11-12T14:34:43Z</cp:lastPrinted>
  <dcterms:created xsi:type="dcterms:W3CDTF">1996-02-12T09:52:22Z</dcterms:created>
  <dcterms:modified xsi:type="dcterms:W3CDTF">2013-02-02T09:37:47Z</dcterms:modified>
  <cp:category/>
  <cp:version/>
  <cp:contentType/>
  <cp:contentStatus/>
</cp:coreProperties>
</file>