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585" yWindow="6195" windowWidth="9570" windowHeight="6210" tabRatio="973" activeTab="0"/>
  </bookViews>
  <sheets>
    <sheet name="A01_Kapwert1" sheetId="1" r:id="rId1"/>
    <sheet name="A02_Kapwert_1" sheetId="2" r:id="rId2"/>
    <sheet name="A02_Kapwert_2" sheetId="3" r:id="rId3"/>
  </sheets>
  <definedNames>
    <definedName name="a0">#REF!</definedName>
    <definedName name="_xlnm.Print_Area" localSheetId="0">'A01_Kapwert1'!$A$1:$K$50</definedName>
    <definedName name="_xlnm.Print_Area" localSheetId="1">'A02_Kapwert_1'!$A$1:$J$48</definedName>
    <definedName name="_xlnm.Print_Area" localSheetId="2">'A02_Kapwert_2'!$A$1:$J$58</definedName>
    <definedName name="Druckbereich_MI">#REF!</definedName>
    <definedName name="ueb1">#REF!</definedName>
    <definedName name="ueb2">#REF!</definedName>
    <definedName name="ueb3">#REF!</definedName>
    <definedName name="ueb4">#REF!</definedName>
    <definedName name="ueb5">#REF!</definedName>
  </definedNames>
  <calcPr fullCalcOnLoad="1"/>
</workbook>
</file>

<file path=xl/sharedStrings.xml><?xml version="1.0" encoding="utf-8"?>
<sst xmlns="http://schemas.openxmlformats.org/spreadsheetml/2006/main" count="137" uniqueCount="88">
  <si>
    <t>Anschaffungskosten</t>
  </si>
  <si>
    <t>Jahr</t>
  </si>
  <si>
    <t>q =</t>
  </si>
  <si>
    <t>Die Maschine kostet</t>
  </si>
  <si>
    <t>und ist</t>
  </si>
  <si>
    <t>Einzahlungen</t>
  </si>
  <si>
    <t>Auszahlungen</t>
  </si>
  <si>
    <t>Überschüsse</t>
  </si>
  <si>
    <t>Abzins.Fakt.</t>
  </si>
  <si>
    <t>Barwert</t>
  </si>
  <si>
    <t>Summe</t>
  </si>
  <si>
    <t>Liquidationserlös</t>
  </si>
  <si>
    <t xml:space="preserve"> EUR</t>
  </si>
  <si>
    <t>Liquidationswert in Höhe von</t>
  </si>
  <si>
    <t>zu verzeichnen ist?</t>
  </si>
  <si>
    <t>Nr.</t>
  </si>
  <si>
    <t>Position</t>
  </si>
  <si>
    <t>Betrag</t>
  </si>
  <si>
    <t>01</t>
  </si>
  <si>
    <t>02</t>
  </si>
  <si>
    <t>03</t>
  </si>
  <si>
    <t>04</t>
  </si>
  <si>
    <t>05</t>
  </si>
  <si>
    <t>06</t>
  </si>
  <si>
    <t>Aufgabe:</t>
  </si>
  <si>
    <t>Faktor q =</t>
  </si>
  <si>
    <t>Wertung:</t>
  </si>
  <si>
    <t>Liquidationserlös im letzten Jahr [EUR]</t>
  </si>
  <si>
    <t>Das Unternehmen geht von einem Zinssatz in Höhe von</t>
  </si>
  <si>
    <t xml:space="preserve"> % p. a. aus (Marktzinssatz).</t>
  </si>
  <si>
    <t>Das Investitionsrisiko wird mit einem einfachen Korrekturverfahren (Zuschlag zum kalkulatorischen</t>
  </si>
  <si>
    <t>Zinssatz) berücksichtigt. Im Beispiel:</t>
  </si>
  <si>
    <t xml:space="preserve"> % p. a. </t>
  </si>
  <si>
    <t>Rückflüsse</t>
  </si>
  <si>
    <t>Geplante Rückflüsse</t>
  </si>
  <si>
    <t xml:space="preserve"> Jahre nutzbar.</t>
  </si>
  <si>
    <t>Der kalk. Zinssatz beträgt</t>
  </si>
  <si>
    <t>Arbeitstabelle 1:</t>
  </si>
  <si>
    <t>Arbeitstabelle 2:</t>
  </si>
  <si>
    <t xml:space="preserve"> % p. a.</t>
  </si>
  <si>
    <t>Hilfsgröße</t>
  </si>
  <si>
    <t>Erzeugnisse E1 und E2.</t>
  </si>
  <si>
    <t>Für die Herstellung dieser Erzeugnisse ist jeweils die Anschaffung einer Spezialmaschine erforderlich.</t>
  </si>
  <si>
    <t>Folgende Daten für die durchzuführende Investitionsrechnung liegen vor:</t>
  </si>
  <si>
    <t>höhere Kapitalwert erreicht werden kann.</t>
  </si>
  <si>
    <t>Erzeugnis E1</t>
  </si>
  <si>
    <t>Anschaffungskosten für die Spezialmaschine [EUR]</t>
  </si>
  <si>
    <t>Geplante Rückflüsse im ersten Jahr [EUR/a]</t>
  </si>
  <si>
    <t>Geplante Rückflüsse im zweiten Jahr [EUR/a]</t>
  </si>
  <si>
    <t>Geplante Rückflüsse im dritten Jahr [EUR/a]</t>
  </si>
  <si>
    <t>Geplante Rückflüsse im vierten Jahr [EUR/a]</t>
  </si>
  <si>
    <t>Erzeugnis E2</t>
  </si>
  <si>
    <t>Anschaffungskosten der Spezialmaschine [EUR]</t>
  </si>
  <si>
    <t>Die Rückflüsse erfolgen jeweils zum Ende des betreffenden Jahres.</t>
  </si>
  <si>
    <t xml:space="preserve"> die besseren Ergebnisse bringt und deshalb hergestellt werden sollte!</t>
  </si>
  <si>
    <t>sinnvoll ist!</t>
  </si>
  <si>
    <t>Lösungstabelle Erzeugnis E1</t>
  </si>
  <si>
    <t>Lösungstabelle Erzeugnis E2</t>
  </si>
  <si>
    <t xml:space="preserve">Da der Kapitalwert für Erz. E2 größer ist als der Kapitalwert für Erz. E1, sollte die </t>
  </si>
  <si>
    <t>Entscheidung für Erz. E2 fallen!</t>
  </si>
  <si>
    <t>Zu a):</t>
  </si>
  <si>
    <t>Kommentar zu a):</t>
  </si>
  <si>
    <t>Kommentar zu b):</t>
  </si>
  <si>
    <t>Musterlösung</t>
  </si>
  <si>
    <t>Die Entscheidung  zum Vorhaben soll davon abhängig gemacht werden, mit welcher Investition der</t>
  </si>
  <si>
    <t>Geplante Einzahlungen</t>
  </si>
  <si>
    <t>Geplante Auszahlungen</t>
  </si>
  <si>
    <t>geplante Überschüsse</t>
  </si>
  <si>
    <r>
      <t>Kapitalwert C</t>
    </r>
    <r>
      <rPr>
        <b/>
        <vertAlign val="subscript"/>
        <sz val="12"/>
        <rFont val="Arial"/>
        <family val="2"/>
      </rPr>
      <t>0</t>
    </r>
  </si>
  <si>
    <t xml:space="preserve">  EUR</t>
  </si>
  <si>
    <t>1. Es soll entschieden werden, ob eine Maschine M beschafft werden soll oder nicht.</t>
  </si>
  <si>
    <t>2. Wie ändert sich die Rechnung, wenn am Ende der Nutzungsdauer noch ein</t>
  </si>
  <si>
    <r>
      <t>Die Anschaffungsauszahlung wird zu Beginn des 1. Jahres (t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>) fällig.</t>
    </r>
  </si>
  <si>
    <t xml:space="preserve">a) Berechnen Sie mit Hilfe der Kapitalwertmethode, welches der beiden Erzeugnisse für das Unternehmen </t>
  </si>
  <si>
    <t>b) Beurteilen Sie, ob die Berücksichtigung des Investitionsrisikos durch einen Risikozuschlag</t>
  </si>
  <si>
    <r>
      <t>Gemäß der Kapitalwertmethode ist die Investition für Erzeugnis 1 vorteilhaft (C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&gt; 0).</t>
    </r>
  </si>
  <si>
    <r>
      <t>Gemäß der Kapitalwertmethode ist auch die Investition für Erzeugnis E2 vorteilhaft (C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&gt; 0).</t>
    </r>
  </si>
  <si>
    <t>Im Fall, dass unterschiedlich hohe Anschaffungskosten vorliegen, müsste eigentlich eine</t>
  </si>
  <si>
    <t>Differenzinvestition in Ansatz gebracht werden.</t>
  </si>
  <si>
    <t xml:space="preserve">Da diese bei der Kapitalwertmethode aber zum Kalkulationszinssatz angelegt wird, ergibt </t>
  </si>
  <si>
    <t>sich kein Einfluss auf das Endergebnis.</t>
  </si>
  <si>
    <t xml:space="preserve">Ein Risikozuschlag zum gewählten kalkulatorischen Zinssatz berücksichtigt keineswegs </t>
  </si>
  <si>
    <t>Risiken des Vorhabens. Derartige Risiken liegen vor allem bei der Einschätzung der Höhe</t>
  </si>
  <si>
    <t>der Rückflüsse und des Liquidationserlöses.</t>
  </si>
  <si>
    <t>DAA-Wirtschaftslexikon</t>
  </si>
  <si>
    <t>Kapitalwertmethode</t>
  </si>
  <si>
    <r>
      <t xml:space="preserve">Die </t>
    </r>
    <r>
      <rPr>
        <b/>
        <i/>
        <sz val="12"/>
        <rFont val="Arial"/>
        <family val="2"/>
      </rPr>
      <t>X- GmbH</t>
    </r>
    <r>
      <rPr>
        <b/>
        <sz val="12"/>
        <rFont val="Arial"/>
        <family val="2"/>
      </rPr>
      <t xml:space="preserve"> plant die Aufnahme einer neuen technologischen Linie zur Herstellung der</t>
    </r>
  </si>
  <si>
    <t>Kapitalwert: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</si>
</sst>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0.0000"/>
    <numFmt numFmtId="178" formatCode="0.0000000"/>
    <numFmt numFmtId="179" formatCode="0.000000"/>
    <numFmt numFmtId="180" formatCode="0.00000"/>
    <numFmt numFmtId="181" formatCode="0.00000000"/>
    <numFmt numFmtId="182" formatCode="0\ &quot;.&quot;"/>
    <numFmt numFmtId="183" formatCode="#,##0.0000"/>
    <numFmt numFmtId="184" formatCode="#,##0.000"/>
    <numFmt numFmtId="185" formatCode="0.000"/>
    <numFmt numFmtId="186" formatCode="#,##0.00000"/>
    <numFmt numFmtId="187" formatCode="#,##0.0"/>
    <numFmt numFmtId="188" formatCode="#,##0.0000000"/>
    <numFmt numFmtId="189" formatCode="#,##0.000000"/>
  </numFmts>
  <fonts count="18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vertAlign val="subscript"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Continuous" vertical="center"/>
    </xf>
    <xf numFmtId="0" fontId="1" fillId="3" borderId="0" xfId="0" applyFont="1" applyFill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0" fillId="4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0" fontId="9" fillId="5" borderId="9" xfId="0" applyFont="1" applyFill="1" applyBorder="1" applyAlignment="1">
      <alignment horizontal="center" vertical="center"/>
    </xf>
    <xf numFmtId="4" fontId="9" fillId="5" borderId="9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Continuous"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4" fontId="10" fillId="2" borderId="7" xfId="0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9" fillId="3" borderId="1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3" borderId="0" xfId="0" applyFont="1" applyFill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2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4" fontId="13" fillId="6" borderId="9" xfId="0" applyNumberFormat="1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" fontId="13" fillId="6" borderId="9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vertical="center"/>
    </xf>
    <xf numFmtId="187" fontId="13" fillId="4" borderId="9" xfId="0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4" fontId="13" fillId="2" borderId="9" xfId="0" applyNumberFormat="1" applyFont="1" applyFill="1" applyBorder="1" applyAlignment="1">
      <alignment vertical="center"/>
    </xf>
    <xf numFmtId="4" fontId="13" fillId="2" borderId="11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2" borderId="0" xfId="0" applyFont="1" applyFill="1" applyBorder="1" applyAlignment="1">
      <alignment horizontal="centerContinuous" vertical="center"/>
    </xf>
    <xf numFmtId="0" fontId="16" fillId="2" borderId="0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2" fontId="13" fillId="7" borderId="9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177" fontId="13" fillId="5" borderId="9" xfId="0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183" fontId="13" fillId="2" borderId="9" xfId="0" applyNumberFormat="1" applyFont="1" applyFill="1" applyBorder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4" fontId="16" fillId="2" borderId="9" xfId="0" applyNumberFormat="1" applyFont="1" applyFill="1" applyBorder="1" applyAlignment="1">
      <alignment vertical="center"/>
    </xf>
    <xf numFmtId="183" fontId="16" fillId="2" borderId="9" xfId="0" applyNumberFormat="1" applyFont="1" applyFill="1" applyBorder="1" applyAlignment="1">
      <alignment vertical="center"/>
    </xf>
    <xf numFmtId="0" fontId="16" fillId="5" borderId="9" xfId="0" applyFont="1" applyFill="1" applyBorder="1" applyAlignment="1">
      <alignment horizontal="center" vertical="center"/>
    </xf>
    <xf numFmtId="4" fontId="16" fillId="5" borderId="9" xfId="0" applyNumberFormat="1" applyFont="1" applyFill="1" applyBorder="1" applyAlignment="1">
      <alignment vertical="center"/>
    </xf>
    <xf numFmtId="0" fontId="16" fillId="5" borderId="9" xfId="0" applyFont="1" applyFill="1" applyBorder="1" applyAlignment="1">
      <alignment vertical="center"/>
    </xf>
    <xf numFmtId="4" fontId="13" fillId="2" borderId="12" xfId="0" applyNumberFormat="1" applyFont="1" applyFill="1" applyBorder="1" applyAlignment="1">
      <alignment vertical="center"/>
    </xf>
    <xf numFmtId="4" fontId="13" fillId="5" borderId="9" xfId="0" applyNumberFormat="1" applyFont="1" applyFill="1" applyBorder="1" applyAlignment="1">
      <alignment vertical="center"/>
    </xf>
    <xf numFmtId="4" fontId="16" fillId="2" borderId="12" xfId="0" applyNumberFormat="1" applyFont="1" applyFill="1" applyBorder="1" applyAlignment="1">
      <alignment vertical="center"/>
    </xf>
    <xf numFmtId="183" fontId="13" fillId="6" borderId="9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4" fontId="13" fillId="0" borderId="9" xfId="0" applyNumberFormat="1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 quotePrefix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5" borderId="9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86" fontId="13" fillId="6" borderId="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dxfs count="2">
    <dxf>
      <fill>
        <patternFill>
          <bgColor rgb="FFCCFFCC"/>
        </patternFill>
      </fill>
      <border/>
    </dxf>
    <dxf>
      <fill>
        <patternFill>
          <bgColor rgb="FFFFCD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CD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DE6FF"/>
      <rgbColor rgb="00A5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E6F091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L66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2.00390625" style="0" customWidth="1"/>
    <col min="3" max="3" width="2.7109375" style="0" customWidth="1"/>
    <col min="5" max="5" width="21.00390625" style="0" customWidth="1"/>
    <col min="6" max="6" width="20.140625" style="0" customWidth="1"/>
    <col min="7" max="7" width="24.7109375" style="0" customWidth="1"/>
    <col min="8" max="8" width="16.7109375" style="0" customWidth="1"/>
    <col min="9" max="9" width="16.421875" style="0" customWidth="1"/>
    <col min="10" max="10" width="5.8515625" style="0" customWidth="1"/>
    <col min="11" max="11" width="2.421875" style="0" customWidth="1"/>
  </cols>
  <sheetData>
    <row r="1" spans="1:12" ht="11.25" customHeight="1">
      <c r="A1" s="14"/>
      <c r="B1" s="14"/>
      <c r="C1" s="14"/>
      <c r="D1" s="15"/>
      <c r="E1" s="16"/>
      <c r="F1" s="16"/>
      <c r="G1" s="16"/>
      <c r="H1" s="16"/>
      <c r="I1" s="14"/>
      <c r="J1" s="14"/>
      <c r="K1" s="14"/>
      <c r="L1" s="2"/>
    </row>
    <row r="2" spans="1:12" ht="24.75" customHeight="1">
      <c r="A2" s="16"/>
      <c r="B2" s="13" t="s">
        <v>84</v>
      </c>
      <c r="C2" s="5"/>
      <c r="D2" s="16"/>
      <c r="E2" s="16"/>
      <c r="F2" s="16"/>
      <c r="G2" s="16"/>
      <c r="H2" s="16"/>
      <c r="I2" s="14"/>
      <c r="J2" s="14"/>
      <c r="K2" s="14"/>
      <c r="L2" s="2"/>
    </row>
    <row r="3" spans="1:12" ht="25.5" customHeight="1">
      <c r="A3" s="16"/>
      <c r="B3" s="6" t="s">
        <v>85</v>
      </c>
      <c r="C3" s="5"/>
      <c r="D3" s="17"/>
      <c r="E3" s="16"/>
      <c r="F3" s="16"/>
      <c r="G3" s="16"/>
      <c r="H3" s="122" t="s">
        <v>63</v>
      </c>
      <c r="I3" s="123"/>
      <c r="J3" s="14"/>
      <c r="K3" s="14"/>
      <c r="L3" s="2"/>
    </row>
    <row r="4" spans="1:12" ht="12.75">
      <c r="A4" s="14"/>
      <c r="B4" s="14"/>
      <c r="C4" s="14"/>
      <c r="D4" s="14"/>
      <c r="E4" s="18"/>
      <c r="F4" s="18"/>
      <c r="G4" s="18"/>
      <c r="H4" s="19"/>
      <c r="I4" s="14"/>
      <c r="J4" s="14"/>
      <c r="K4" s="14"/>
      <c r="L4" s="2"/>
    </row>
    <row r="5" spans="1:12" ht="9" customHeight="1">
      <c r="A5" s="14"/>
      <c r="B5" s="20"/>
      <c r="C5" s="21"/>
      <c r="D5" s="22"/>
      <c r="E5" s="4"/>
      <c r="F5" s="4"/>
      <c r="G5" s="4"/>
      <c r="H5" s="21"/>
      <c r="I5" s="21"/>
      <c r="J5" s="23"/>
      <c r="K5" s="14"/>
      <c r="L5" s="2"/>
    </row>
    <row r="6" spans="1:12" ht="23.25" customHeight="1">
      <c r="A6" s="14"/>
      <c r="B6" s="24"/>
      <c r="C6" s="87" t="s">
        <v>70</v>
      </c>
      <c r="D6" s="88"/>
      <c r="E6" s="89"/>
      <c r="F6" s="89"/>
      <c r="G6" s="89"/>
      <c r="H6" s="90"/>
      <c r="I6" s="90"/>
      <c r="J6" s="25"/>
      <c r="K6" s="14"/>
      <c r="L6" s="2"/>
    </row>
    <row r="7" spans="1:12" ht="27.75" customHeight="1">
      <c r="A7" s="14"/>
      <c r="B7" s="24"/>
      <c r="C7" s="87" t="s">
        <v>3</v>
      </c>
      <c r="D7" s="88"/>
      <c r="E7" s="89"/>
      <c r="F7" s="78">
        <f>80000+G7</f>
        <v>92000</v>
      </c>
      <c r="G7" s="91">
        <v>12000</v>
      </c>
      <c r="H7" s="87" t="s">
        <v>12</v>
      </c>
      <c r="I7" s="90"/>
      <c r="J7" s="25"/>
      <c r="K7" s="14"/>
      <c r="L7" s="2"/>
    </row>
    <row r="8" spans="1:12" ht="27.75" customHeight="1">
      <c r="A8" s="14"/>
      <c r="B8" s="24"/>
      <c r="C8" s="12" t="s">
        <v>4</v>
      </c>
      <c r="D8" s="88"/>
      <c r="E8" s="12"/>
      <c r="F8" s="84">
        <v>6</v>
      </c>
      <c r="G8" s="92"/>
      <c r="H8" s="12" t="s">
        <v>35</v>
      </c>
      <c r="I8" s="90"/>
      <c r="J8" s="25"/>
      <c r="K8" s="14"/>
      <c r="L8" s="2"/>
    </row>
    <row r="9" spans="1:12" ht="27.75" customHeight="1">
      <c r="A9" s="14"/>
      <c r="B9" s="24"/>
      <c r="C9" s="12" t="s">
        <v>36</v>
      </c>
      <c r="D9" s="88"/>
      <c r="E9" s="12"/>
      <c r="F9" s="93">
        <f>G9/100</f>
        <v>8.5</v>
      </c>
      <c r="G9" s="91">
        <v>850</v>
      </c>
      <c r="H9" s="12" t="s">
        <v>39</v>
      </c>
      <c r="I9" s="90"/>
      <c r="J9" s="25"/>
      <c r="K9" s="14"/>
      <c r="L9" s="2"/>
    </row>
    <row r="10" spans="1:12" ht="27.75" customHeight="1">
      <c r="A10" s="14"/>
      <c r="B10" s="24"/>
      <c r="C10" s="12"/>
      <c r="D10" s="94" t="s">
        <v>40</v>
      </c>
      <c r="E10" s="95" t="s">
        <v>2</v>
      </c>
      <c r="F10" s="96">
        <f>1+F9/100</f>
        <v>1.085</v>
      </c>
      <c r="G10" s="90"/>
      <c r="H10" s="90"/>
      <c r="I10" s="90"/>
      <c r="J10" s="25"/>
      <c r="K10" s="14"/>
      <c r="L10" s="2"/>
    </row>
    <row r="11" spans="1:12" ht="7.5" customHeight="1">
      <c r="A11" s="14"/>
      <c r="B11" s="24"/>
      <c r="C11" s="12"/>
      <c r="D11" s="12"/>
      <c r="E11" s="95"/>
      <c r="F11" s="95"/>
      <c r="G11" s="95"/>
      <c r="H11" s="90"/>
      <c r="I11" s="90"/>
      <c r="J11" s="25"/>
      <c r="K11" s="14"/>
      <c r="L11" s="2"/>
    </row>
    <row r="12" spans="1:12" ht="19.5" customHeight="1">
      <c r="A12" s="14"/>
      <c r="B12" s="24"/>
      <c r="C12" s="12" t="s">
        <v>71</v>
      </c>
      <c r="D12" s="88"/>
      <c r="E12" s="95"/>
      <c r="F12" s="95"/>
      <c r="G12" s="90"/>
      <c r="H12" s="90"/>
      <c r="I12" s="90"/>
      <c r="J12" s="25"/>
      <c r="K12" s="14"/>
      <c r="L12" s="2"/>
    </row>
    <row r="13" spans="1:12" ht="22.5" customHeight="1">
      <c r="A13" s="14"/>
      <c r="B13" s="24"/>
      <c r="C13" s="12" t="s">
        <v>13</v>
      </c>
      <c r="D13" s="88"/>
      <c r="E13" s="95"/>
      <c r="F13" s="78">
        <v>18000</v>
      </c>
      <c r="G13" s="89" t="s">
        <v>69</v>
      </c>
      <c r="H13" s="90"/>
      <c r="I13" s="90"/>
      <c r="J13" s="25"/>
      <c r="K13" s="14"/>
      <c r="L13" s="2"/>
    </row>
    <row r="14" spans="1:12" ht="18" customHeight="1">
      <c r="A14" s="14"/>
      <c r="B14" s="24"/>
      <c r="C14" s="12" t="s">
        <v>14</v>
      </c>
      <c r="D14" s="88"/>
      <c r="E14" s="95"/>
      <c r="F14" s="95"/>
      <c r="G14" s="90"/>
      <c r="H14" s="90"/>
      <c r="I14" s="90"/>
      <c r="J14" s="25"/>
      <c r="K14" s="14"/>
      <c r="L14" s="2"/>
    </row>
    <row r="15" spans="1:12" ht="7.5" customHeight="1">
      <c r="A15" s="14"/>
      <c r="B15" s="24"/>
      <c r="C15" s="11"/>
      <c r="D15" s="9"/>
      <c r="E15" s="11"/>
      <c r="F15" s="11"/>
      <c r="G15" s="11"/>
      <c r="H15" s="11"/>
      <c r="I15" s="11"/>
      <c r="J15" s="25"/>
      <c r="K15" s="14"/>
      <c r="L15" s="2"/>
    </row>
    <row r="16" spans="1:12" ht="12.75">
      <c r="A16" s="14"/>
      <c r="B16" s="38"/>
      <c r="C16" s="38"/>
      <c r="D16" s="38"/>
      <c r="E16" s="38"/>
      <c r="F16" s="38"/>
      <c r="G16" s="38"/>
      <c r="H16" s="38"/>
      <c r="I16" s="38"/>
      <c r="J16" s="38"/>
      <c r="K16" s="14"/>
      <c r="L16" s="2"/>
    </row>
    <row r="17" spans="1:12" ht="6.75" customHeight="1">
      <c r="A17" s="14"/>
      <c r="B17" s="24"/>
      <c r="C17" s="7"/>
      <c r="D17" s="27"/>
      <c r="E17" s="27"/>
      <c r="F17" s="8"/>
      <c r="G17" s="28"/>
      <c r="H17" s="28"/>
      <c r="I17" s="7"/>
      <c r="J17" s="25"/>
      <c r="K17" s="14"/>
      <c r="L17" s="2"/>
    </row>
    <row r="18" spans="1:12" ht="18">
      <c r="A18" s="14"/>
      <c r="B18" s="24"/>
      <c r="C18" s="10" t="s">
        <v>37</v>
      </c>
      <c r="E18" s="27"/>
      <c r="F18" s="8"/>
      <c r="G18" s="28"/>
      <c r="H18" s="28"/>
      <c r="I18" s="7"/>
      <c r="J18" s="25"/>
      <c r="K18" s="14"/>
      <c r="L18" s="2"/>
    </row>
    <row r="19" spans="1:12" ht="43.5" customHeight="1">
      <c r="A19" s="14"/>
      <c r="B19" s="24"/>
      <c r="C19" s="7"/>
      <c r="D19" s="27"/>
      <c r="E19" s="27"/>
      <c r="F19" s="9" t="s">
        <v>87</v>
      </c>
      <c r="G19" s="28"/>
      <c r="H19" s="28"/>
      <c r="I19" s="7"/>
      <c r="J19" s="25"/>
      <c r="K19" s="14"/>
      <c r="L19" s="2"/>
    </row>
    <row r="20" spans="1:12" ht="39" customHeight="1">
      <c r="A20" s="14"/>
      <c r="B20" s="24"/>
      <c r="C20" s="7"/>
      <c r="D20" s="97" t="s">
        <v>1</v>
      </c>
      <c r="E20" s="97" t="s">
        <v>65</v>
      </c>
      <c r="F20" s="97" t="s">
        <v>66</v>
      </c>
      <c r="G20" s="97" t="s">
        <v>67</v>
      </c>
      <c r="H20" s="97" t="s">
        <v>8</v>
      </c>
      <c r="I20" s="97" t="s">
        <v>9</v>
      </c>
      <c r="J20" s="25"/>
      <c r="K20" s="14"/>
      <c r="L20" s="2"/>
    </row>
    <row r="21" spans="1:12" ht="18.75" customHeight="1">
      <c r="A21" s="14"/>
      <c r="B21" s="24"/>
      <c r="C21" s="7"/>
      <c r="D21" s="98">
        <v>1</v>
      </c>
      <c r="E21" s="85">
        <v>52000</v>
      </c>
      <c r="F21" s="85">
        <v>38000</v>
      </c>
      <c r="G21" s="85">
        <f aca="true" t="shared" si="0" ref="G21:G26">E21-F21</f>
        <v>14000</v>
      </c>
      <c r="H21" s="99">
        <f aca="true" t="shared" si="1" ref="H21:H26">1/$F$10^D21</f>
        <v>0.9216589861751152</v>
      </c>
      <c r="I21" s="85">
        <f aca="true" t="shared" si="2" ref="I21:I26">H21*G21</f>
        <v>12903.225806451614</v>
      </c>
      <c r="J21" s="25"/>
      <c r="K21" s="14"/>
      <c r="L21" s="2"/>
    </row>
    <row r="22" spans="1:12" ht="18.75" customHeight="1">
      <c r="A22" s="14"/>
      <c r="B22" s="24"/>
      <c r="C22" s="7"/>
      <c r="D22" s="98">
        <f>D21+1</f>
        <v>2</v>
      </c>
      <c r="E22" s="85">
        <v>56000</v>
      </c>
      <c r="F22" s="85">
        <v>35000</v>
      </c>
      <c r="G22" s="85">
        <f t="shared" si="0"/>
        <v>21000</v>
      </c>
      <c r="H22" s="99">
        <f t="shared" si="1"/>
        <v>0.8494552867973413</v>
      </c>
      <c r="I22" s="85">
        <f t="shared" si="2"/>
        <v>17838.56102274417</v>
      </c>
      <c r="J22" s="25"/>
      <c r="K22" s="14"/>
      <c r="L22" s="2"/>
    </row>
    <row r="23" spans="1:12" ht="18.75" customHeight="1">
      <c r="A23" s="14"/>
      <c r="B23" s="24"/>
      <c r="C23" s="7"/>
      <c r="D23" s="98">
        <f>D22+1</f>
        <v>3</v>
      </c>
      <c r="E23" s="85">
        <v>65000</v>
      </c>
      <c r="F23" s="85">
        <v>39000</v>
      </c>
      <c r="G23" s="85">
        <f t="shared" si="0"/>
        <v>26000</v>
      </c>
      <c r="H23" s="99">
        <f t="shared" si="1"/>
        <v>0.7829080984307292</v>
      </c>
      <c r="I23" s="85">
        <f t="shared" si="2"/>
        <v>20355.610559198958</v>
      </c>
      <c r="J23" s="25"/>
      <c r="K23" s="14"/>
      <c r="L23" s="2"/>
    </row>
    <row r="24" spans="1:12" ht="18.75" customHeight="1">
      <c r="A24" s="14"/>
      <c r="B24" s="24"/>
      <c r="C24" s="7"/>
      <c r="D24" s="98">
        <f>D23+1</f>
        <v>4</v>
      </c>
      <c r="E24" s="85">
        <v>62000</v>
      </c>
      <c r="F24" s="85">
        <v>38000</v>
      </c>
      <c r="G24" s="85">
        <f t="shared" si="0"/>
        <v>24000</v>
      </c>
      <c r="H24" s="99">
        <f t="shared" si="1"/>
        <v>0.7215742842679533</v>
      </c>
      <c r="I24" s="85">
        <f t="shared" si="2"/>
        <v>17317.78282243088</v>
      </c>
      <c r="J24" s="25"/>
      <c r="K24" s="14"/>
      <c r="L24" s="2"/>
    </row>
    <row r="25" spans="1:12" ht="18.75" customHeight="1">
      <c r="A25" s="14"/>
      <c r="B25" s="24"/>
      <c r="C25" s="7"/>
      <c r="D25" s="98">
        <f>D24+1</f>
        <v>5</v>
      </c>
      <c r="E25" s="85">
        <v>55000</v>
      </c>
      <c r="F25" s="85">
        <v>40000</v>
      </c>
      <c r="G25" s="85">
        <f t="shared" si="0"/>
        <v>15000</v>
      </c>
      <c r="H25" s="99">
        <f t="shared" si="1"/>
        <v>0.6650454232884362</v>
      </c>
      <c r="I25" s="85">
        <f t="shared" si="2"/>
        <v>9975.681349326544</v>
      </c>
      <c r="J25" s="25"/>
      <c r="K25" s="14"/>
      <c r="L25" s="2"/>
    </row>
    <row r="26" spans="1:12" ht="18.75" customHeight="1">
      <c r="A26" s="14"/>
      <c r="B26" s="24"/>
      <c r="C26" s="7"/>
      <c r="D26" s="98">
        <f>D25+1</f>
        <v>6</v>
      </c>
      <c r="E26" s="85">
        <v>48000</v>
      </c>
      <c r="F26" s="85">
        <v>37000</v>
      </c>
      <c r="G26" s="85">
        <f t="shared" si="0"/>
        <v>11000</v>
      </c>
      <c r="H26" s="99">
        <f t="shared" si="1"/>
        <v>0.6129450905884205</v>
      </c>
      <c r="I26" s="85">
        <f t="shared" si="2"/>
        <v>6742.3959964726255</v>
      </c>
      <c r="J26" s="25"/>
      <c r="K26" s="14"/>
      <c r="L26" s="2"/>
    </row>
    <row r="27" spans="1:12" ht="10.5" customHeight="1">
      <c r="A27" s="14"/>
      <c r="B27" s="24"/>
      <c r="C27" s="7"/>
      <c r="D27" s="100"/>
      <c r="E27" s="101"/>
      <c r="F27" s="101"/>
      <c r="G27" s="101"/>
      <c r="H27" s="102"/>
      <c r="I27" s="101"/>
      <c r="J27" s="25"/>
      <c r="K27" s="14"/>
      <c r="L27" s="2"/>
    </row>
    <row r="28" spans="1:12" ht="9.75" customHeight="1">
      <c r="A28" s="14"/>
      <c r="B28" s="24"/>
      <c r="C28" s="7"/>
      <c r="D28" s="103"/>
      <c r="E28" s="104"/>
      <c r="F28" s="104"/>
      <c r="G28" s="104"/>
      <c r="H28" s="105"/>
      <c r="I28" s="104"/>
      <c r="J28" s="25"/>
      <c r="K28" s="14"/>
      <c r="L28" s="2"/>
    </row>
    <row r="29" spans="1:12" ht="18" customHeight="1">
      <c r="A29" s="14"/>
      <c r="B29" s="24"/>
      <c r="C29" s="7"/>
      <c r="D29" s="86" t="s">
        <v>10</v>
      </c>
      <c r="E29" s="106"/>
      <c r="F29" s="107"/>
      <c r="G29" s="85">
        <f>SUM(G21:G28)</f>
        <v>111000</v>
      </c>
      <c r="H29" s="105"/>
      <c r="I29" s="85">
        <f>SUM(I21:I28)</f>
        <v>85133.2575566248</v>
      </c>
      <c r="J29" s="29"/>
      <c r="K29" s="14"/>
      <c r="L29" s="1"/>
    </row>
    <row r="30" spans="1:12" ht="18" customHeight="1">
      <c r="A30" s="14"/>
      <c r="B30" s="30"/>
      <c r="C30" s="26"/>
      <c r="D30" s="86" t="s">
        <v>0</v>
      </c>
      <c r="E30" s="108"/>
      <c r="F30" s="104"/>
      <c r="G30" s="104"/>
      <c r="H30" s="105"/>
      <c r="I30" s="85">
        <f>-F7</f>
        <v>-92000</v>
      </c>
      <c r="J30" s="29"/>
      <c r="K30" s="14"/>
      <c r="L30" s="1"/>
    </row>
    <row r="31" spans="1:12" ht="18" customHeight="1">
      <c r="A31" s="14"/>
      <c r="B31" s="30"/>
      <c r="C31" s="26"/>
      <c r="D31" s="86" t="s">
        <v>68</v>
      </c>
      <c r="E31" s="108"/>
      <c r="F31" s="104"/>
      <c r="G31" s="104"/>
      <c r="H31" s="105"/>
      <c r="I31" s="85">
        <f>SUM(I29:I30)</f>
        <v>-6866.742443375202</v>
      </c>
      <c r="J31" s="29"/>
      <c r="K31" s="14"/>
      <c r="L31" s="1"/>
    </row>
    <row r="32" spans="1:12" ht="12.75">
      <c r="A32" s="14"/>
      <c r="B32" s="30"/>
      <c r="C32" s="26"/>
      <c r="D32" s="26"/>
      <c r="E32" s="26"/>
      <c r="F32" s="26"/>
      <c r="G32" s="26"/>
      <c r="H32" s="26"/>
      <c r="I32" s="26"/>
      <c r="J32" s="29"/>
      <c r="K32" s="14"/>
      <c r="L32" s="1"/>
    </row>
    <row r="33" spans="1:12" ht="12.75">
      <c r="A33" s="14"/>
      <c r="B33" s="38"/>
      <c r="C33" s="38"/>
      <c r="D33" s="38"/>
      <c r="E33" s="38"/>
      <c r="F33" s="38"/>
      <c r="G33" s="38"/>
      <c r="H33" s="38"/>
      <c r="I33" s="38"/>
      <c r="J33" s="38"/>
      <c r="K33" s="14"/>
      <c r="L33" s="3"/>
    </row>
    <row r="34" spans="1:12" ht="12.75">
      <c r="A34" s="14"/>
      <c r="B34" s="31"/>
      <c r="C34" s="32"/>
      <c r="D34" s="27"/>
      <c r="E34" s="27"/>
      <c r="F34" s="8"/>
      <c r="G34" s="28"/>
      <c r="H34" s="28"/>
      <c r="I34" s="7"/>
      <c r="J34" s="33"/>
      <c r="K34" s="14"/>
      <c r="L34" s="3"/>
    </row>
    <row r="35" spans="1:12" ht="18">
      <c r="A35" s="14"/>
      <c r="B35" s="31"/>
      <c r="C35" s="10" t="s">
        <v>38</v>
      </c>
      <c r="D35" s="27"/>
      <c r="E35" s="27"/>
      <c r="F35" s="8"/>
      <c r="G35" s="28"/>
      <c r="H35" s="28"/>
      <c r="I35" s="7"/>
      <c r="J35" s="33"/>
      <c r="K35" s="14"/>
      <c r="L35" s="3"/>
    </row>
    <row r="36" spans="1:12" ht="12.75">
      <c r="A36" s="14"/>
      <c r="B36" s="31"/>
      <c r="C36" s="32"/>
      <c r="D36" s="27"/>
      <c r="E36" s="27"/>
      <c r="F36" s="8"/>
      <c r="G36" s="28"/>
      <c r="H36" s="28"/>
      <c r="I36" s="7"/>
      <c r="J36" s="33"/>
      <c r="K36" s="14"/>
      <c r="L36" s="3"/>
    </row>
    <row r="37" spans="1:12" ht="18" customHeight="1">
      <c r="A37" s="14"/>
      <c r="B37" s="31"/>
      <c r="C37" s="32"/>
      <c r="D37" s="37" t="s">
        <v>1</v>
      </c>
      <c r="E37" s="37" t="s">
        <v>5</v>
      </c>
      <c r="F37" s="37" t="s">
        <v>6</v>
      </c>
      <c r="G37" s="37" t="s">
        <v>7</v>
      </c>
      <c r="H37" s="37" t="s">
        <v>8</v>
      </c>
      <c r="I37" s="37" t="s">
        <v>9</v>
      </c>
      <c r="J37" s="33"/>
      <c r="K37" s="14"/>
      <c r="L37" s="3"/>
    </row>
    <row r="38" spans="1:12" ht="18" customHeight="1">
      <c r="A38" s="14"/>
      <c r="B38" s="31"/>
      <c r="C38" s="32"/>
      <c r="D38" s="98">
        <v>1</v>
      </c>
      <c r="E38" s="85">
        <v>52000</v>
      </c>
      <c r="F38" s="85">
        <v>38000</v>
      </c>
      <c r="G38" s="85">
        <f aca="true" t="shared" si="3" ref="G38:G43">E38-F38</f>
        <v>14000</v>
      </c>
      <c r="H38" s="99">
        <f>1/$F$10^D38</f>
        <v>0.9216589861751152</v>
      </c>
      <c r="I38" s="85">
        <f aca="true" t="shared" si="4" ref="I38:I44">H38*G38</f>
        <v>12903.225806451614</v>
      </c>
      <c r="J38" s="33"/>
      <c r="K38" s="14"/>
      <c r="L38" s="3"/>
    </row>
    <row r="39" spans="1:12" ht="18" customHeight="1">
      <c r="A39" s="14"/>
      <c r="B39" s="31"/>
      <c r="C39" s="32"/>
      <c r="D39" s="98">
        <f>D38+1</f>
        <v>2</v>
      </c>
      <c r="E39" s="85">
        <v>56000</v>
      </c>
      <c r="F39" s="85">
        <v>35000</v>
      </c>
      <c r="G39" s="85">
        <f t="shared" si="3"/>
        <v>21000</v>
      </c>
      <c r="H39" s="99">
        <f aca="true" t="shared" si="5" ref="H39:H44">1/$F$10^D39</f>
        <v>0.8494552867973413</v>
      </c>
      <c r="I39" s="85">
        <f t="shared" si="4"/>
        <v>17838.56102274417</v>
      </c>
      <c r="J39" s="33"/>
      <c r="K39" s="14"/>
      <c r="L39" s="3"/>
    </row>
    <row r="40" spans="1:12" ht="18" customHeight="1">
      <c r="A40" s="14"/>
      <c r="B40" s="31"/>
      <c r="C40" s="32"/>
      <c r="D40" s="98">
        <f>D39+1</f>
        <v>3</v>
      </c>
      <c r="E40" s="85">
        <v>65000</v>
      </c>
      <c r="F40" s="85">
        <v>39000</v>
      </c>
      <c r="G40" s="85">
        <f t="shared" si="3"/>
        <v>26000</v>
      </c>
      <c r="H40" s="99">
        <f t="shared" si="5"/>
        <v>0.7829080984307292</v>
      </c>
      <c r="I40" s="85">
        <f t="shared" si="4"/>
        <v>20355.610559198958</v>
      </c>
      <c r="J40" s="33"/>
      <c r="K40" s="14"/>
      <c r="L40" s="3"/>
    </row>
    <row r="41" spans="1:12" ht="18" customHeight="1">
      <c r="A41" s="14"/>
      <c r="B41" s="31"/>
      <c r="C41" s="32"/>
      <c r="D41" s="98">
        <f>D40+1</f>
        <v>4</v>
      </c>
      <c r="E41" s="85">
        <v>62000</v>
      </c>
      <c r="F41" s="85">
        <v>38000</v>
      </c>
      <c r="G41" s="85">
        <f t="shared" si="3"/>
        <v>24000</v>
      </c>
      <c r="H41" s="99">
        <f t="shared" si="5"/>
        <v>0.7215742842679533</v>
      </c>
      <c r="I41" s="85">
        <f t="shared" si="4"/>
        <v>17317.78282243088</v>
      </c>
      <c r="J41" s="33"/>
      <c r="K41" s="14"/>
      <c r="L41" s="3"/>
    </row>
    <row r="42" spans="1:12" ht="18" customHeight="1">
      <c r="A42" s="14"/>
      <c r="B42" s="31"/>
      <c r="C42" s="32"/>
      <c r="D42" s="98">
        <f>D41+1</f>
        <v>5</v>
      </c>
      <c r="E42" s="85">
        <v>55000</v>
      </c>
      <c r="F42" s="85">
        <v>40000</v>
      </c>
      <c r="G42" s="85">
        <f t="shared" si="3"/>
        <v>15000</v>
      </c>
      <c r="H42" s="99">
        <f t="shared" si="5"/>
        <v>0.6650454232884362</v>
      </c>
      <c r="I42" s="85">
        <f t="shared" si="4"/>
        <v>9975.681349326544</v>
      </c>
      <c r="J42" s="33"/>
      <c r="K42" s="14"/>
      <c r="L42" s="3"/>
    </row>
    <row r="43" spans="1:12" ht="18" customHeight="1">
      <c r="A43" s="14"/>
      <c r="B43" s="31"/>
      <c r="C43" s="32"/>
      <c r="D43" s="98">
        <f>D42+1</f>
        <v>6</v>
      </c>
      <c r="E43" s="85">
        <v>48000</v>
      </c>
      <c r="F43" s="85">
        <v>37000</v>
      </c>
      <c r="G43" s="85">
        <f t="shared" si="3"/>
        <v>11000</v>
      </c>
      <c r="H43" s="99">
        <f t="shared" si="5"/>
        <v>0.6129450905884205</v>
      </c>
      <c r="I43" s="85">
        <f t="shared" si="4"/>
        <v>6742.3959964726255</v>
      </c>
      <c r="J43" s="33"/>
      <c r="K43" s="14"/>
      <c r="L43" s="3"/>
    </row>
    <row r="44" spans="1:12" ht="18" customHeight="1">
      <c r="A44" s="14"/>
      <c r="B44" s="31"/>
      <c r="C44" s="32"/>
      <c r="D44" s="79">
        <v>6</v>
      </c>
      <c r="E44" s="81"/>
      <c r="F44" s="81"/>
      <c r="G44" s="81">
        <f>F13</f>
        <v>18000</v>
      </c>
      <c r="H44" s="109">
        <f t="shared" si="5"/>
        <v>0.6129450905884205</v>
      </c>
      <c r="I44" s="81">
        <f t="shared" si="4"/>
        <v>11033.011630591569</v>
      </c>
      <c r="J44" s="33"/>
      <c r="K44" s="14"/>
      <c r="L44" s="3"/>
    </row>
    <row r="45" spans="1:12" ht="18" customHeight="1">
      <c r="A45" s="14"/>
      <c r="B45" s="31"/>
      <c r="C45" s="32"/>
      <c r="D45" s="39"/>
      <c r="E45" s="40"/>
      <c r="F45" s="40"/>
      <c r="G45" s="40"/>
      <c r="H45" s="41"/>
      <c r="I45" s="40"/>
      <c r="J45" s="33"/>
      <c r="K45" s="14"/>
      <c r="L45" s="3"/>
    </row>
    <row r="46" spans="1:12" ht="18" customHeight="1">
      <c r="A46" s="14"/>
      <c r="B46" s="31"/>
      <c r="C46" s="32"/>
      <c r="D46" s="86" t="s">
        <v>10</v>
      </c>
      <c r="E46" s="106"/>
      <c r="F46" s="107"/>
      <c r="G46" s="85">
        <f>SUM(G38:G45)</f>
        <v>129000</v>
      </c>
      <c r="H46" s="105"/>
      <c r="I46" s="85">
        <f>SUM(I38:I45)</f>
        <v>96166.26918721637</v>
      </c>
      <c r="J46" s="33"/>
      <c r="K46" s="14"/>
      <c r="L46" s="3"/>
    </row>
    <row r="47" spans="1:12" ht="18" customHeight="1">
      <c r="A47" s="14"/>
      <c r="B47" s="31"/>
      <c r="C47" s="32"/>
      <c r="D47" s="86" t="s">
        <v>0</v>
      </c>
      <c r="E47" s="108"/>
      <c r="F47" s="104"/>
      <c r="G47" s="104"/>
      <c r="H47" s="105"/>
      <c r="I47" s="85">
        <f>-F7</f>
        <v>-92000</v>
      </c>
      <c r="J47" s="33"/>
      <c r="K47" s="14"/>
      <c r="L47" s="3"/>
    </row>
    <row r="48" spans="1:12" ht="21.75" customHeight="1">
      <c r="A48" s="14"/>
      <c r="B48" s="31"/>
      <c r="C48" s="32"/>
      <c r="D48" s="86" t="s">
        <v>68</v>
      </c>
      <c r="E48" s="108"/>
      <c r="F48" s="104"/>
      <c r="G48" s="104"/>
      <c r="H48" s="105"/>
      <c r="I48" s="85">
        <f>SUM(I46:I47)</f>
        <v>4166.2691872163705</v>
      </c>
      <c r="J48" s="33"/>
      <c r="K48" s="14"/>
      <c r="L48" s="3"/>
    </row>
    <row r="49" spans="1:12" ht="12.75">
      <c r="A49" s="14"/>
      <c r="B49" s="34"/>
      <c r="C49" s="35"/>
      <c r="D49" s="35"/>
      <c r="E49" s="35"/>
      <c r="F49" s="35"/>
      <c r="G49" s="35"/>
      <c r="H49" s="35"/>
      <c r="I49" s="35"/>
      <c r="J49" s="36"/>
      <c r="K49" s="14"/>
      <c r="L49" s="3"/>
    </row>
    <row r="50" spans="1:1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</sheetData>
  <mergeCells count="1">
    <mergeCell ref="H3:I3"/>
  </mergeCells>
  <conditionalFormatting sqref="I48 I31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874015748031497" right="0.7874015748031497" top="0.984251968503937" bottom="0.984251968503937" header="0.511811023" footer="0.511811023"/>
  <pageSetup fitToHeight="1" fitToWidth="1" horizontalDpi="300" verticalDpi="300" orientation="portrait" paperSize="9" scale="73" r:id="rId3"/>
  <headerFooter alignWithMargins="0">
    <oddHeader>&amp;LAutor: Prof. Dr. von Känel
&amp;C
&amp;R&amp;D</oddHeader>
    <oddFooter>&amp;L&amp;F&amp;C&amp;A&amp;RSeite 2/5</oddFooter>
  </headerFooter>
  <legacyDrawing r:id="rId2"/>
  <oleObjects>
    <oleObject progId="Paint.Picture" shapeId="3409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J52"/>
  <sheetViews>
    <sheetView showGridLines="0" workbookViewId="0" topLeftCell="A1">
      <selection activeCell="A1" sqref="A1"/>
    </sheetView>
  </sheetViews>
  <sheetFormatPr defaultColWidth="11.421875" defaultRowHeight="12.75"/>
  <cols>
    <col min="1" max="2" width="2.421875" style="2" customWidth="1"/>
    <col min="3" max="3" width="11.28125" style="2" customWidth="1"/>
    <col min="4" max="4" width="58.421875" style="2" customWidth="1"/>
    <col min="5" max="5" width="8.57421875" style="2" customWidth="1"/>
    <col min="6" max="6" width="14.00390625" style="2" customWidth="1"/>
    <col min="7" max="7" width="14.421875" style="2" customWidth="1"/>
    <col min="8" max="8" width="13.57421875" style="2" customWidth="1"/>
    <col min="9" max="9" width="4.57421875" style="2" customWidth="1"/>
    <col min="10" max="10" width="2.8515625" style="2" customWidth="1"/>
    <col min="11" max="11" width="4.8515625" style="2" customWidth="1"/>
    <col min="12" max="16384" width="11.421875" style="2" customWidth="1"/>
  </cols>
  <sheetData>
    <row r="1" spans="1:10" ht="14.25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0" ht="26.25">
      <c r="A2" s="58"/>
      <c r="B2" s="13" t="str">
        <f>'A01_Kapwert1'!B2</f>
        <v>DAA-Wirtschaftslexikon</v>
      </c>
      <c r="C2" s="59"/>
      <c r="D2" s="58"/>
      <c r="E2" s="58"/>
      <c r="F2" s="58"/>
      <c r="G2" s="58"/>
      <c r="H2" s="58"/>
      <c r="I2" s="58"/>
      <c r="J2" s="58"/>
    </row>
    <row r="3" spans="1:10" ht="20.25" customHeight="1">
      <c r="A3" s="58"/>
      <c r="B3" s="6" t="str">
        <f>'A01_Kapwert1'!B3</f>
        <v>Kapitalwertmethode</v>
      </c>
      <c r="C3" s="58"/>
      <c r="D3" s="58"/>
      <c r="E3" s="58"/>
      <c r="F3" s="58"/>
      <c r="G3" s="122" t="s">
        <v>63</v>
      </c>
      <c r="H3" s="123"/>
      <c r="I3" s="58"/>
      <c r="J3" s="58"/>
    </row>
    <row r="4" spans="1:10" ht="6.75" customHeight="1">
      <c r="A4" s="58"/>
      <c r="B4" s="62"/>
      <c r="C4" s="59"/>
      <c r="D4" s="58"/>
      <c r="E4" s="58"/>
      <c r="F4" s="58"/>
      <c r="G4" s="58"/>
      <c r="H4" s="58"/>
      <c r="I4" s="58"/>
      <c r="J4" s="58"/>
    </row>
    <row r="5" spans="1:10" ht="11.25" customHeight="1">
      <c r="A5" s="58"/>
      <c r="B5" s="43"/>
      <c r="C5" s="44"/>
      <c r="D5" s="45"/>
      <c r="E5" s="45"/>
      <c r="F5" s="45"/>
      <c r="G5" s="45"/>
      <c r="H5" s="45"/>
      <c r="I5" s="46"/>
      <c r="J5" s="58"/>
    </row>
    <row r="6" spans="1:10" ht="15.75">
      <c r="A6" s="58"/>
      <c r="B6" s="47"/>
      <c r="C6" s="76" t="s">
        <v>86</v>
      </c>
      <c r="D6" s="76"/>
      <c r="E6" s="76"/>
      <c r="F6" s="76"/>
      <c r="G6" s="76"/>
      <c r="H6" s="76"/>
      <c r="I6" s="51"/>
      <c r="J6" s="58"/>
    </row>
    <row r="7" spans="1:10" ht="15.75">
      <c r="A7" s="58"/>
      <c r="B7" s="47"/>
      <c r="C7" s="76" t="s">
        <v>41</v>
      </c>
      <c r="D7" s="76"/>
      <c r="E7" s="76"/>
      <c r="F7" s="76"/>
      <c r="G7" s="76"/>
      <c r="H7" s="76"/>
      <c r="I7" s="51"/>
      <c r="J7" s="58"/>
    </row>
    <row r="8" spans="1:10" ht="15.75">
      <c r="A8" s="58"/>
      <c r="B8" s="47"/>
      <c r="C8" s="76" t="s">
        <v>42</v>
      </c>
      <c r="D8" s="76"/>
      <c r="E8" s="76"/>
      <c r="F8" s="76"/>
      <c r="G8" s="76"/>
      <c r="H8" s="76"/>
      <c r="I8" s="51"/>
      <c r="J8" s="58"/>
    </row>
    <row r="9" spans="1:10" ht="15.75">
      <c r="A9" s="58"/>
      <c r="B9" s="47"/>
      <c r="C9" s="76" t="s">
        <v>64</v>
      </c>
      <c r="D9" s="76"/>
      <c r="E9" s="76"/>
      <c r="F9" s="76"/>
      <c r="G9" s="76"/>
      <c r="H9" s="76"/>
      <c r="I9" s="51"/>
      <c r="J9" s="58"/>
    </row>
    <row r="10" spans="1:10" ht="15.75">
      <c r="A10" s="58"/>
      <c r="B10" s="47"/>
      <c r="C10" s="76" t="s">
        <v>44</v>
      </c>
      <c r="D10" s="76"/>
      <c r="E10" s="76"/>
      <c r="F10" s="76"/>
      <c r="G10" s="76"/>
      <c r="H10" s="76"/>
      <c r="I10" s="51"/>
      <c r="J10" s="58"/>
    </row>
    <row r="11" spans="1:10" ht="15.75">
      <c r="A11" s="58"/>
      <c r="B11" s="47"/>
      <c r="C11" s="76" t="s">
        <v>43</v>
      </c>
      <c r="D11" s="76"/>
      <c r="E11" s="76"/>
      <c r="F11" s="76"/>
      <c r="G11" s="76"/>
      <c r="H11" s="76"/>
      <c r="I11" s="51"/>
      <c r="J11" s="58"/>
    </row>
    <row r="12" spans="1:10" ht="7.5" customHeight="1">
      <c r="A12" s="58"/>
      <c r="B12" s="47"/>
      <c r="C12" s="50"/>
      <c r="D12" s="50"/>
      <c r="E12" s="50"/>
      <c r="F12" s="50"/>
      <c r="G12" s="50"/>
      <c r="H12" s="50"/>
      <c r="I12" s="51"/>
      <c r="J12" s="58"/>
    </row>
    <row r="13" spans="1:10" ht="22.5" customHeight="1">
      <c r="A13" s="58"/>
      <c r="B13" s="47"/>
      <c r="C13" s="80" t="s">
        <v>45</v>
      </c>
      <c r="D13" s="50"/>
      <c r="E13" s="50"/>
      <c r="F13" s="50"/>
      <c r="G13" s="50"/>
      <c r="H13" s="50"/>
      <c r="I13" s="51"/>
      <c r="J13" s="58"/>
    </row>
    <row r="14" spans="1:10" ht="21.75" customHeight="1">
      <c r="A14" s="58"/>
      <c r="B14" s="47"/>
      <c r="C14" s="84" t="s">
        <v>15</v>
      </c>
      <c r="D14" s="116" t="s">
        <v>16</v>
      </c>
      <c r="E14" s="116" t="s">
        <v>1</v>
      </c>
      <c r="F14" s="116" t="s">
        <v>17</v>
      </c>
      <c r="G14" s="50"/>
      <c r="H14" s="50"/>
      <c r="I14" s="51"/>
      <c r="J14" s="58"/>
    </row>
    <row r="15" spans="1:10" ht="31.5">
      <c r="A15" s="58"/>
      <c r="B15" s="47"/>
      <c r="C15" s="113" t="s">
        <v>18</v>
      </c>
      <c r="D15" s="114" t="s">
        <v>46</v>
      </c>
      <c r="E15" s="115"/>
      <c r="F15" s="111">
        <v>120000</v>
      </c>
      <c r="G15" s="50"/>
      <c r="H15" s="50"/>
      <c r="I15" s="51"/>
      <c r="J15" s="58"/>
    </row>
    <row r="16" spans="1:10" ht="19.5" customHeight="1">
      <c r="A16" s="58"/>
      <c r="B16" s="47"/>
      <c r="C16" s="113" t="s">
        <v>19</v>
      </c>
      <c r="D16" s="114" t="s">
        <v>47</v>
      </c>
      <c r="E16" s="112">
        <v>1</v>
      </c>
      <c r="F16" s="111">
        <v>30000</v>
      </c>
      <c r="G16" s="50"/>
      <c r="H16" s="50"/>
      <c r="I16" s="51"/>
      <c r="J16" s="58"/>
    </row>
    <row r="17" spans="1:10" ht="19.5" customHeight="1">
      <c r="A17" s="58"/>
      <c r="B17" s="47"/>
      <c r="C17" s="113" t="s">
        <v>20</v>
      </c>
      <c r="D17" s="114" t="s">
        <v>48</v>
      </c>
      <c r="E17" s="112">
        <v>2</v>
      </c>
      <c r="F17" s="111">
        <v>45000</v>
      </c>
      <c r="G17" s="50"/>
      <c r="H17" s="50"/>
      <c r="I17" s="51"/>
      <c r="J17" s="58"/>
    </row>
    <row r="18" spans="1:10" ht="19.5" customHeight="1">
      <c r="A18" s="58"/>
      <c r="B18" s="47"/>
      <c r="C18" s="113" t="s">
        <v>21</v>
      </c>
      <c r="D18" s="114" t="s">
        <v>49</v>
      </c>
      <c r="E18" s="112">
        <v>3</v>
      </c>
      <c r="F18" s="111">
        <v>35000</v>
      </c>
      <c r="G18" s="50"/>
      <c r="H18" s="50"/>
      <c r="I18" s="51"/>
      <c r="J18" s="58"/>
    </row>
    <row r="19" spans="1:10" ht="19.5" customHeight="1">
      <c r="A19" s="58"/>
      <c r="B19" s="47"/>
      <c r="C19" s="113" t="s">
        <v>22</v>
      </c>
      <c r="D19" s="114" t="s">
        <v>50</v>
      </c>
      <c r="E19" s="112">
        <v>4</v>
      </c>
      <c r="F19" s="111">
        <v>26000</v>
      </c>
      <c r="G19" s="50"/>
      <c r="H19" s="50"/>
      <c r="I19" s="51"/>
      <c r="J19" s="58"/>
    </row>
    <row r="20" spans="1:10" ht="19.5" customHeight="1">
      <c r="A20" s="58"/>
      <c r="B20" s="47"/>
      <c r="C20" s="113" t="s">
        <v>23</v>
      </c>
      <c r="D20" s="114" t="s">
        <v>27</v>
      </c>
      <c r="E20" s="112">
        <v>4</v>
      </c>
      <c r="F20" s="111">
        <v>15000</v>
      </c>
      <c r="G20" s="50"/>
      <c r="H20" s="50"/>
      <c r="I20" s="51"/>
      <c r="J20" s="58"/>
    </row>
    <row r="21" spans="1:10" ht="14.25">
      <c r="A21" s="58"/>
      <c r="B21" s="47"/>
      <c r="C21" s="50"/>
      <c r="D21" s="50"/>
      <c r="E21" s="50"/>
      <c r="F21" s="50"/>
      <c r="G21" s="50"/>
      <c r="H21" s="50"/>
      <c r="I21" s="51"/>
      <c r="J21" s="58"/>
    </row>
    <row r="22" spans="1:10" ht="25.5" customHeight="1">
      <c r="A22" s="58"/>
      <c r="B22" s="47"/>
      <c r="C22" s="80" t="s">
        <v>51</v>
      </c>
      <c r="D22" s="50"/>
      <c r="E22" s="50"/>
      <c r="F22" s="50"/>
      <c r="G22" s="50"/>
      <c r="H22" s="50"/>
      <c r="I22" s="51"/>
      <c r="J22" s="58"/>
    </row>
    <row r="23" spans="1:10" ht="15.75">
      <c r="A23" s="58"/>
      <c r="B23" s="47"/>
      <c r="C23" s="84" t="s">
        <v>15</v>
      </c>
      <c r="D23" s="116" t="s">
        <v>16</v>
      </c>
      <c r="E23" s="116" t="s">
        <v>1</v>
      </c>
      <c r="F23" s="116" t="s">
        <v>17</v>
      </c>
      <c r="G23" s="50"/>
      <c r="H23" s="50"/>
      <c r="I23" s="51"/>
      <c r="J23" s="58"/>
    </row>
    <row r="24" spans="1:10" ht="34.5" customHeight="1">
      <c r="A24" s="58"/>
      <c r="B24" s="47"/>
      <c r="C24" s="113" t="s">
        <v>18</v>
      </c>
      <c r="D24" s="114" t="s">
        <v>52</v>
      </c>
      <c r="E24" s="115"/>
      <c r="F24" s="111">
        <v>140000</v>
      </c>
      <c r="G24" s="50"/>
      <c r="H24" s="50"/>
      <c r="I24" s="51"/>
      <c r="J24" s="58"/>
    </row>
    <row r="25" spans="1:10" ht="19.5" customHeight="1">
      <c r="A25" s="58"/>
      <c r="B25" s="47"/>
      <c r="C25" s="113" t="s">
        <v>19</v>
      </c>
      <c r="D25" s="114" t="s">
        <v>47</v>
      </c>
      <c r="E25" s="112">
        <v>1</v>
      </c>
      <c r="F25" s="111">
        <v>40000</v>
      </c>
      <c r="G25" s="50"/>
      <c r="H25" s="50"/>
      <c r="I25" s="51"/>
      <c r="J25" s="58"/>
    </row>
    <row r="26" spans="1:10" ht="19.5" customHeight="1">
      <c r="A26" s="58"/>
      <c r="B26" s="47"/>
      <c r="C26" s="113" t="s">
        <v>20</v>
      </c>
      <c r="D26" s="114" t="s">
        <v>48</v>
      </c>
      <c r="E26" s="112">
        <v>2</v>
      </c>
      <c r="F26" s="111">
        <v>70000</v>
      </c>
      <c r="G26" s="50"/>
      <c r="H26" s="50"/>
      <c r="I26" s="51"/>
      <c r="J26" s="58"/>
    </row>
    <row r="27" spans="1:10" ht="19.5" customHeight="1">
      <c r="A27" s="58"/>
      <c r="B27" s="47"/>
      <c r="C27" s="113" t="s">
        <v>21</v>
      </c>
      <c r="D27" s="114" t="s">
        <v>49</v>
      </c>
      <c r="E27" s="112">
        <v>3</v>
      </c>
      <c r="F27" s="111">
        <v>30000</v>
      </c>
      <c r="G27" s="50"/>
      <c r="H27" s="50"/>
      <c r="I27" s="51"/>
      <c r="J27" s="58"/>
    </row>
    <row r="28" spans="1:10" ht="19.5" customHeight="1">
      <c r="A28" s="58"/>
      <c r="B28" s="47"/>
      <c r="C28" s="113" t="s">
        <v>22</v>
      </c>
      <c r="D28" s="114" t="s">
        <v>50</v>
      </c>
      <c r="E28" s="112">
        <v>4</v>
      </c>
      <c r="F28" s="111">
        <v>25000</v>
      </c>
      <c r="G28" s="50"/>
      <c r="H28" s="50"/>
      <c r="I28" s="51"/>
      <c r="J28" s="58"/>
    </row>
    <row r="29" spans="1:10" ht="19.5" customHeight="1">
      <c r="A29" s="58"/>
      <c r="B29" s="47"/>
      <c r="C29" s="113" t="s">
        <v>23</v>
      </c>
      <c r="D29" s="114" t="s">
        <v>27</v>
      </c>
      <c r="E29" s="112">
        <v>4</v>
      </c>
      <c r="F29" s="111">
        <v>20000</v>
      </c>
      <c r="G29" s="50"/>
      <c r="H29" s="50"/>
      <c r="I29" s="51"/>
      <c r="J29" s="58"/>
    </row>
    <row r="30" spans="1:10" ht="7.5" customHeight="1">
      <c r="A30" s="58"/>
      <c r="B30" s="47"/>
      <c r="C30" s="50"/>
      <c r="D30" s="50"/>
      <c r="E30" s="50"/>
      <c r="F30" s="50"/>
      <c r="G30" s="50"/>
      <c r="H30" s="50"/>
      <c r="I30" s="51"/>
      <c r="J30" s="58"/>
    </row>
    <row r="31" spans="1:10" ht="24.75" customHeight="1">
      <c r="A31" s="58"/>
      <c r="B31" s="47"/>
      <c r="C31" s="117" t="s">
        <v>72</v>
      </c>
      <c r="D31" s="118"/>
      <c r="E31" s="52"/>
      <c r="F31" s="52"/>
      <c r="G31" s="52"/>
      <c r="H31" s="52"/>
      <c r="I31" s="51"/>
      <c r="J31" s="58"/>
    </row>
    <row r="32" spans="1:10" ht="21.75" customHeight="1">
      <c r="A32" s="58"/>
      <c r="B32" s="47"/>
      <c r="C32" s="118" t="s">
        <v>53</v>
      </c>
      <c r="D32" s="118"/>
      <c r="E32" s="52"/>
      <c r="F32" s="52"/>
      <c r="G32" s="52"/>
      <c r="H32" s="52"/>
      <c r="I32" s="51"/>
      <c r="J32" s="58"/>
    </row>
    <row r="33" spans="1:10" ht="9" customHeight="1">
      <c r="A33" s="58"/>
      <c r="B33" s="47"/>
      <c r="C33" s="52"/>
      <c r="D33" s="52"/>
      <c r="E33" s="52"/>
      <c r="F33" s="52"/>
      <c r="G33" s="52"/>
      <c r="H33" s="52"/>
      <c r="I33" s="51"/>
      <c r="J33" s="58"/>
    </row>
    <row r="34" spans="1:10" ht="19.5" customHeight="1">
      <c r="A34" s="58"/>
      <c r="B34" s="47"/>
      <c r="C34" s="118" t="s">
        <v>28</v>
      </c>
      <c r="D34" s="118"/>
      <c r="E34" s="83">
        <f>F34/10</f>
        <v>6.5</v>
      </c>
      <c r="F34" s="119">
        <v>65</v>
      </c>
      <c r="G34" s="118" t="s">
        <v>29</v>
      </c>
      <c r="H34" s="118"/>
      <c r="I34" s="51"/>
      <c r="J34" s="58"/>
    </row>
    <row r="35" spans="1:10" ht="19.5" customHeight="1">
      <c r="A35" s="58"/>
      <c r="B35" s="47"/>
      <c r="C35" s="118" t="s">
        <v>30</v>
      </c>
      <c r="D35" s="118"/>
      <c r="E35" s="118"/>
      <c r="F35" s="118"/>
      <c r="G35" s="118"/>
      <c r="H35" s="118"/>
      <c r="I35" s="51"/>
      <c r="J35" s="58"/>
    </row>
    <row r="36" spans="1:10" ht="19.5" customHeight="1">
      <c r="A36" s="58"/>
      <c r="B36" s="47"/>
      <c r="C36" s="118" t="s">
        <v>31</v>
      </c>
      <c r="D36" s="76"/>
      <c r="E36" s="83">
        <f>F36/10</f>
        <v>1.5</v>
      </c>
      <c r="F36" s="119">
        <v>15</v>
      </c>
      <c r="G36" s="118" t="s">
        <v>32</v>
      </c>
      <c r="H36" s="76"/>
      <c r="I36" s="51"/>
      <c r="J36" s="58"/>
    </row>
    <row r="37" spans="1:10" ht="9" customHeight="1">
      <c r="A37" s="58"/>
      <c r="B37" s="47"/>
      <c r="C37" s="52"/>
      <c r="D37" s="50"/>
      <c r="E37" s="50"/>
      <c r="F37" s="50"/>
      <c r="G37" s="52"/>
      <c r="H37" s="50"/>
      <c r="I37" s="51"/>
      <c r="J37" s="58"/>
    </row>
    <row r="38" spans="1:10" ht="6.75" customHeight="1">
      <c r="A38" s="58"/>
      <c r="B38" s="60"/>
      <c r="C38" s="60"/>
      <c r="D38" s="60"/>
      <c r="E38" s="60"/>
      <c r="F38" s="60"/>
      <c r="G38" s="60"/>
      <c r="H38" s="60"/>
      <c r="I38" s="60"/>
      <c r="J38" s="58"/>
    </row>
    <row r="39" spans="1:10" ht="6.75" customHeight="1">
      <c r="A39" s="58"/>
      <c r="B39" s="47"/>
      <c r="C39" s="48"/>
      <c r="D39" s="50"/>
      <c r="E39" s="50"/>
      <c r="F39" s="50"/>
      <c r="G39" s="50"/>
      <c r="H39" s="50"/>
      <c r="I39" s="51"/>
      <c r="J39" s="58"/>
    </row>
    <row r="40" spans="1:10" ht="18">
      <c r="A40" s="58"/>
      <c r="B40" s="47"/>
      <c r="C40" s="61" t="s">
        <v>24</v>
      </c>
      <c r="D40" s="50"/>
      <c r="E40" s="50"/>
      <c r="F40" s="50"/>
      <c r="G40" s="50"/>
      <c r="H40" s="50"/>
      <c r="I40" s="51"/>
      <c r="J40" s="58"/>
    </row>
    <row r="41" spans="1:10" ht="8.25" customHeight="1">
      <c r="A41" s="58"/>
      <c r="B41" s="47"/>
      <c r="C41" s="61"/>
      <c r="D41" s="50"/>
      <c r="E41" s="50"/>
      <c r="F41" s="50"/>
      <c r="G41" s="50"/>
      <c r="H41" s="50"/>
      <c r="I41" s="51"/>
      <c r="J41" s="58"/>
    </row>
    <row r="42" spans="1:10" ht="15.75">
      <c r="A42" s="58"/>
      <c r="B42" s="47"/>
      <c r="C42" s="76" t="s">
        <v>73</v>
      </c>
      <c r="D42" s="76"/>
      <c r="E42" s="76"/>
      <c r="F42" s="76"/>
      <c r="G42" s="76"/>
      <c r="H42" s="50"/>
      <c r="I42" s="51"/>
      <c r="J42" s="58"/>
    </row>
    <row r="43" spans="1:10" ht="15.75">
      <c r="A43" s="58"/>
      <c r="B43" s="47"/>
      <c r="C43" s="76" t="s">
        <v>54</v>
      </c>
      <c r="D43" s="76"/>
      <c r="E43" s="76"/>
      <c r="F43" s="76"/>
      <c r="G43" s="76"/>
      <c r="H43" s="50"/>
      <c r="I43" s="51"/>
      <c r="J43" s="58"/>
    </row>
    <row r="44" spans="1:10" ht="4.5" customHeight="1">
      <c r="A44" s="58"/>
      <c r="B44" s="47"/>
      <c r="C44" s="76"/>
      <c r="D44" s="76"/>
      <c r="E44" s="76"/>
      <c r="F44" s="76"/>
      <c r="G44" s="76"/>
      <c r="H44" s="50"/>
      <c r="I44" s="51"/>
      <c r="J44" s="58"/>
    </row>
    <row r="45" spans="1:10" ht="15.75">
      <c r="A45" s="58"/>
      <c r="B45" s="47"/>
      <c r="C45" s="76" t="s">
        <v>74</v>
      </c>
      <c r="D45" s="76"/>
      <c r="E45" s="76"/>
      <c r="F45" s="76"/>
      <c r="G45" s="76"/>
      <c r="H45" s="50"/>
      <c r="I45" s="51"/>
      <c r="J45" s="58"/>
    </row>
    <row r="46" spans="1:10" ht="15.75">
      <c r="A46" s="58"/>
      <c r="B46" s="47"/>
      <c r="C46" s="76" t="s">
        <v>55</v>
      </c>
      <c r="D46" s="76"/>
      <c r="E46" s="76"/>
      <c r="F46" s="76"/>
      <c r="G46" s="76"/>
      <c r="H46" s="50"/>
      <c r="I46" s="51"/>
      <c r="J46" s="58"/>
    </row>
    <row r="47" spans="1:10" ht="6.75" customHeight="1">
      <c r="A47" s="58"/>
      <c r="B47" s="77"/>
      <c r="C47" s="56"/>
      <c r="D47" s="56"/>
      <c r="E47" s="56"/>
      <c r="F47" s="56"/>
      <c r="G47" s="56"/>
      <c r="H47" s="56"/>
      <c r="I47" s="57"/>
      <c r="J47" s="58"/>
    </row>
    <row r="48" spans="1:10" ht="11.2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</row>
    <row r="49" spans="1:9" ht="14.25">
      <c r="A49" s="42"/>
      <c r="B49" s="42"/>
      <c r="C49" s="42"/>
      <c r="D49" s="42"/>
      <c r="E49" s="42"/>
      <c r="F49" s="42"/>
      <c r="G49" s="42"/>
      <c r="H49" s="42"/>
      <c r="I49" s="42"/>
    </row>
    <row r="52" spans="3:8" ht="12.75">
      <c r="C52"/>
      <c r="D52"/>
      <c r="E52"/>
      <c r="F52"/>
      <c r="G52"/>
      <c r="H52"/>
    </row>
  </sheetData>
  <mergeCells count="1">
    <mergeCell ref="G3:H3"/>
  </mergeCells>
  <printOptions/>
  <pageMargins left="0.7874015748031497" right="0.7874015748031497" top="0.984251968503937" bottom="0.984251968503937" header="0.511811023" footer="0.511811023"/>
  <pageSetup fitToHeight="1" fitToWidth="1" horizontalDpi="300" verticalDpi="300" orientation="portrait" paperSize="9" scale="65" r:id="rId2"/>
  <headerFooter alignWithMargins="0">
    <oddHeader>&amp;LAutor: Prof. Dr. von Känel&amp;R
&amp;D</oddHeader>
    <oddFooter>&amp;L&amp;F&amp;C&amp;A
&amp;RSeite 3/5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J5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.7109375" style="2" customWidth="1"/>
    <col min="3" max="3" width="11.28125" style="2" customWidth="1"/>
    <col min="4" max="4" width="35.57421875" style="2" customWidth="1"/>
    <col min="5" max="5" width="3.140625" style="2" customWidth="1"/>
    <col min="6" max="6" width="14.00390625" style="2" customWidth="1"/>
    <col min="7" max="7" width="15.00390625" style="2" customWidth="1"/>
    <col min="8" max="8" width="14.7109375" style="2" customWidth="1"/>
    <col min="9" max="9" width="9.7109375" style="2" customWidth="1"/>
    <col min="10" max="10" width="2.7109375" style="2" customWidth="1"/>
    <col min="11" max="16384" width="11.421875" style="2" customWidth="1"/>
  </cols>
  <sheetData>
    <row r="1" spans="1:10" ht="9" customHeight="1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26.25">
      <c r="A2" s="14"/>
      <c r="B2" s="13" t="str">
        <f>'A02_Kapwert_1'!B2</f>
        <v>DAA-Wirtschaftslexikon</v>
      </c>
      <c r="C2" s="14"/>
      <c r="D2" s="14"/>
      <c r="E2" s="14"/>
      <c r="F2" s="14"/>
      <c r="G2" s="14"/>
      <c r="H2" s="14"/>
      <c r="I2" s="14"/>
      <c r="J2" s="14"/>
    </row>
    <row r="3" spans="1:10" ht="21.75" customHeight="1">
      <c r="A3" s="14"/>
      <c r="B3" s="6" t="str">
        <f>'A02_Kapwert_1'!B3</f>
        <v>Kapitalwertmethode</v>
      </c>
      <c r="C3" s="14"/>
      <c r="D3" s="14"/>
      <c r="E3" s="14"/>
      <c r="F3" s="14"/>
      <c r="G3" s="14"/>
      <c r="H3" s="122" t="s">
        <v>63</v>
      </c>
      <c r="I3" s="123"/>
      <c r="J3" s="14"/>
    </row>
    <row r="4" spans="1:10" ht="12.7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8.25" customHeight="1">
      <c r="A5" s="14"/>
      <c r="B5" s="63"/>
      <c r="C5" s="64"/>
      <c r="D5" s="64"/>
      <c r="E5" s="64"/>
      <c r="F5" s="64"/>
      <c r="G5" s="64"/>
      <c r="H5" s="64"/>
      <c r="I5" s="65"/>
      <c r="J5" s="14"/>
    </row>
    <row r="6" spans="1:10" ht="15.75">
      <c r="A6" s="14"/>
      <c r="B6" s="66"/>
      <c r="C6" s="76" t="s">
        <v>60</v>
      </c>
      <c r="D6" s="67"/>
      <c r="E6" s="67"/>
      <c r="F6" s="67"/>
      <c r="G6" s="67"/>
      <c r="H6" s="67"/>
      <c r="I6" s="68"/>
      <c r="J6" s="14"/>
    </row>
    <row r="7" spans="1:10" ht="10.5" customHeight="1">
      <c r="A7" s="14"/>
      <c r="B7" s="66"/>
      <c r="C7" s="76"/>
      <c r="D7" s="67"/>
      <c r="E7" s="67"/>
      <c r="F7" s="67"/>
      <c r="G7" s="67"/>
      <c r="H7" s="67"/>
      <c r="I7" s="68"/>
      <c r="J7" s="14"/>
    </row>
    <row r="8" spans="1:10" ht="18">
      <c r="A8" s="14"/>
      <c r="B8" s="47"/>
      <c r="C8" s="61" t="s">
        <v>56</v>
      </c>
      <c r="D8" s="50"/>
      <c r="E8" s="50"/>
      <c r="F8" s="50"/>
      <c r="G8" s="12" t="s">
        <v>25</v>
      </c>
      <c r="H8" s="120">
        <f>1+'A02_Kapwert_1'!E34/100+'A02_Kapwert_1'!E36/100</f>
        <v>1.0799999999999998</v>
      </c>
      <c r="I8" s="49"/>
      <c r="J8" s="14"/>
    </row>
    <row r="9" spans="1:10" ht="8.25" customHeight="1">
      <c r="A9" s="14"/>
      <c r="B9" s="47"/>
      <c r="C9" s="50"/>
      <c r="D9" s="50"/>
      <c r="E9" s="50"/>
      <c r="F9" s="50"/>
      <c r="G9" s="11"/>
      <c r="H9" s="11"/>
      <c r="I9" s="49"/>
      <c r="J9" s="14"/>
    </row>
    <row r="10" spans="1:10" ht="18" customHeight="1">
      <c r="A10" s="14"/>
      <c r="B10" s="47"/>
      <c r="C10" s="37" t="s">
        <v>1</v>
      </c>
      <c r="D10" s="37" t="s">
        <v>16</v>
      </c>
      <c r="E10" s="37"/>
      <c r="F10" s="37" t="s">
        <v>33</v>
      </c>
      <c r="G10" s="37" t="s">
        <v>8</v>
      </c>
      <c r="H10" s="37" t="s">
        <v>9</v>
      </c>
      <c r="I10" s="49"/>
      <c r="J10" s="14"/>
    </row>
    <row r="11" spans="1:10" ht="18" customHeight="1">
      <c r="A11" s="14"/>
      <c r="B11" s="47"/>
      <c r="C11" s="98">
        <v>1</v>
      </c>
      <c r="D11" s="85" t="s">
        <v>34</v>
      </c>
      <c r="E11" s="107"/>
      <c r="F11" s="85">
        <f>'A02_Kapwert_1'!F16</f>
        <v>30000</v>
      </c>
      <c r="G11" s="99">
        <f>1/$H$8^C11</f>
        <v>0.925925925925926</v>
      </c>
      <c r="H11" s="85">
        <f>F11*G11</f>
        <v>27777.77777777778</v>
      </c>
      <c r="I11" s="49"/>
      <c r="J11" s="14"/>
    </row>
    <row r="12" spans="1:10" ht="18" customHeight="1">
      <c r="A12" s="14"/>
      <c r="B12" s="47"/>
      <c r="C12" s="98">
        <f>C11+1</f>
        <v>2</v>
      </c>
      <c r="D12" s="85" t="s">
        <v>34</v>
      </c>
      <c r="E12" s="107"/>
      <c r="F12" s="85">
        <f>'A02_Kapwert_1'!F17</f>
        <v>45000</v>
      </c>
      <c r="G12" s="99">
        <f>1/$H$8^C12</f>
        <v>0.8573388203017835</v>
      </c>
      <c r="H12" s="85">
        <f>F12*G12</f>
        <v>38580.24691358026</v>
      </c>
      <c r="I12" s="49"/>
      <c r="J12" s="14"/>
    </row>
    <row r="13" spans="1:10" ht="18" customHeight="1">
      <c r="A13" s="14"/>
      <c r="B13" s="53"/>
      <c r="C13" s="98">
        <f>C12+1</f>
        <v>3</v>
      </c>
      <c r="D13" s="85" t="s">
        <v>34</v>
      </c>
      <c r="E13" s="107"/>
      <c r="F13" s="85">
        <f>'A02_Kapwert_1'!F18</f>
        <v>35000</v>
      </c>
      <c r="G13" s="99">
        <f>1/$H$8^C13</f>
        <v>0.79383224102017</v>
      </c>
      <c r="H13" s="85">
        <f>F13*G13</f>
        <v>27784.128435705952</v>
      </c>
      <c r="I13" s="51"/>
      <c r="J13" s="14"/>
    </row>
    <row r="14" spans="1:10" ht="18" customHeight="1">
      <c r="A14" s="14"/>
      <c r="B14" s="53"/>
      <c r="C14" s="98">
        <f>C13+1</f>
        <v>4</v>
      </c>
      <c r="D14" s="85" t="s">
        <v>34</v>
      </c>
      <c r="E14" s="107"/>
      <c r="F14" s="85">
        <f>'A02_Kapwert_1'!F19</f>
        <v>26000</v>
      </c>
      <c r="G14" s="99">
        <f>1/$H$8^C14</f>
        <v>0.7350298527964538</v>
      </c>
      <c r="H14" s="85">
        <f>F14*G14</f>
        <v>19110.7761727078</v>
      </c>
      <c r="I14" s="51"/>
      <c r="J14" s="14"/>
    </row>
    <row r="15" spans="1:10" ht="18" customHeight="1">
      <c r="A15" s="14"/>
      <c r="B15" s="53"/>
      <c r="C15" s="98">
        <v>4</v>
      </c>
      <c r="D15" s="85" t="s">
        <v>11</v>
      </c>
      <c r="E15" s="107"/>
      <c r="F15" s="85">
        <f>'A02_Kapwert_1'!F20</f>
        <v>15000</v>
      </c>
      <c r="G15" s="99">
        <f>1/$H$8^C15</f>
        <v>0.7350298527964538</v>
      </c>
      <c r="H15" s="85">
        <f>F15*G15</f>
        <v>11025.447791946808</v>
      </c>
      <c r="I15" s="51"/>
      <c r="J15" s="14"/>
    </row>
    <row r="16" spans="1:10" ht="7.5" customHeight="1">
      <c r="A16" s="14"/>
      <c r="B16" s="53"/>
      <c r="C16" s="39"/>
      <c r="D16" s="40"/>
      <c r="E16" s="40"/>
      <c r="F16" s="40"/>
      <c r="G16" s="40"/>
      <c r="H16" s="40"/>
      <c r="I16" s="51"/>
      <c r="J16" s="14"/>
    </row>
    <row r="17" spans="1:10" ht="18" customHeight="1">
      <c r="A17" s="14"/>
      <c r="B17" s="53"/>
      <c r="C17" s="86" t="s">
        <v>10</v>
      </c>
      <c r="D17" s="106"/>
      <c r="E17" s="106"/>
      <c r="F17" s="107"/>
      <c r="G17" s="107"/>
      <c r="H17" s="85">
        <f>SUM(H11:H15)</f>
        <v>124278.37709171859</v>
      </c>
      <c r="I17" s="51"/>
      <c r="J17" s="14"/>
    </row>
    <row r="18" spans="1:10" ht="18" customHeight="1">
      <c r="A18" s="14"/>
      <c r="B18" s="53"/>
      <c r="C18" s="86" t="s">
        <v>0</v>
      </c>
      <c r="D18" s="108"/>
      <c r="E18" s="108"/>
      <c r="F18" s="104"/>
      <c r="G18" s="104"/>
      <c r="H18" s="85">
        <f>'A02_Kapwert_1'!F15</f>
        <v>120000</v>
      </c>
      <c r="I18" s="51"/>
      <c r="J18" s="14"/>
    </row>
    <row r="19" spans="1:10" ht="18" customHeight="1">
      <c r="A19" s="14"/>
      <c r="B19" s="53"/>
      <c r="C19" s="86" t="s">
        <v>68</v>
      </c>
      <c r="D19" s="108"/>
      <c r="E19" s="108"/>
      <c r="F19" s="104"/>
      <c r="G19" s="104"/>
      <c r="H19" s="85">
        <f>H17-H18</f>
        <v>4278.37709171859</v>
      </c>
      <c r="I19" s="51"/>
      <c r="J19" s="14"/>
    </row>
    <row r="20" spans="1:10" ht="9.75" customHeight="1">
      <c r="A20" s="14"/>
      <c r="B20" s="53"/>
      <c r="C20" s="50"/>
      <c r="D20" s="50"/>
      <c r="E20" s="50"/>
      <c r="F20" s="50"/>
      <c r="G20" s="50"/>
      <c r="H20" s="50"/>
      <c r="I20" s="51"/>
      <c r="J20" s="14"/>
    </row>
    <row r="21" spans="1:10" ht="15.75">
      <c r="A21" s="14"/>
      <c r="B21" s="53"/>
      <c r="C21" s="82" t="s">
        <v>26</v>
      </c>
      <c r="D21" s="50"/>
      <c r="E21" s="50"/>
      <c r="F21" s="50"/>
      <c r="G21" s="50"/>
      <c r="H21" s="50"/>
      <c r="I21" s="51"/>
      <c r="J21" s="14"/>
    </row>
    <row r="22" spans="1:10" ht="21.75" customHeight="1">
      <c r="A22" s="14"/>
      <c r="B22" s="53"/>
      <c r="C22" s="82" t="s">
        <v>75</v>
      </c>
      <c r="D22" s="50"/>
      <c r="E22" s="50"/>
      <c r="F22" s="50"/>
      <c r="G22" s="50"/>
      <c r="H22" s="50"/>
      <c r="I22" s="51"/>
      <c r="J22" s="14"/>
    </row>
    <row r="23" spans="1:10" ht="12" customHeight="1">
      <c r="A23" s="14"/>
      <c r="B23" s="54"/>
      <c r="C23" s="55"/>
      <c r="D23" s="56"/>
      <c r="E23" s="56"/>
      <c r="F23" s="56"/>
      <c r="G23" s="56"/>
      <c r="H23" s="56"/>
      <c r="I23" s="57"/>
      <c r="J23" s="14"/>
    </row>
    <row r="24" spans="1:10" ht="12.7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0.5" customHeight="1">
      <c r="A25" s="14"/>
      <c r="B25" s="20"/>
      <c r="C25" s="74"/>
      <c r="D25" s="75"/>
      <c r="E25" s="75"/>
      <c r="F25" s="75"/>
      <c r="G25" s="75"/>
      <c r="H25" s="75"/>
      <c r="I25" s="23"/>
      <c r="J25" s="14"/>
    </row>
    <row r="26" spans="1:10" ht="18">
      <c r="A26" s="14"/>
      <c r="B26" s="24"/>
      <c r="C26" s="61" t="s">
        <v>57</v>
      </c>
      <c r="D26" s="69"/>
      <c r="E26" s="69"/>
      <c r="F26" s="69"/>
      <c r="G26" s="69"/>
      <c r="H26" s="69"/>
      <c r="I26" s="7"/>
      <c r="J26" s="14"/>
    </row>
    <row r="27" spans="1:10" ht="18.75" customHeight="1">
      <c r="A27" s="14"/>
      <c r="B27" s="24"/>
      <c r="C27" s="71"/>
      <c r="D27" s="70"/>
      <c r="E27" s="70"/>
      <c r="F27" s="70"/>
      <c r="G27" s="12" t="s">
        <v>25</v>
      </c>
      <c r="H27" s="120">
        <f>'A02_Kapwert_2'!H8</f>
        <v>1.0799999999999998</v>
      </c>
      <c r="I27" s="7"/>
      <c r="J27" s="14"/>
    </row>
    <row r="28" spans="1:10" ht="7.5" customHeight="1">
      <c r="A28" s="14"/>
      <c r="B28" s="24"/>
      <c r="C28" s="70"/>
      <c r="D28" s="70"/>
      <c r="E28" s="70"/>
      <c r="F28" s="70"/>
      <c r="G28" s="7"/>
      <c r="H28" s="7"/>
      <c r="I28" s="7"/>
      <c r="J28" s="14"/>
    </row>
    <row r="29" spans="1:10" ht="18" customHeight="1">
      <c r="A29" s="14"/>
      <c r="B29" s="24"/>
      <c r="C29" s="37" t="s">
        <v>1</v>
      </c>
      <c r="D29" s="37" t="s">
        <v>16</v>
      </c>
      <c r="E29" s="37"/>
      <c r="F29" s="37" t="s">
        <v>33</v>
      </c>
      <c r="G29" s="37" t="s">
        <v>8</v>
      </c>
      <c r="H29" s="37" t="s">
        <v>9</v>
      </c>
      <c r="I29" s="7"/>
      <c r="J29" s="14"/>
    </row>
    <row r="30" spans="1:10" ht="18" customHeight="1">
      <c r="A30" s="14"/>
      <c r="B30" s="24"/>
      <c r="C30" s="98">
        <v>1</v>
      </c>
      <c r="D30" s="85" t="s">
        <v>34</v>
      </c>
      <c r="E30" s="107"/>
      <c r="F30" s="85">
        <f>'A02_Kapwert_1'!F25</f>
        <v>40000</v>
      </c>
      <c r="G30" s="99">
        <f>1/$H$27^C30</f>
        <v>0.925925925925926</v>
      </c>
      <c r="H30" s="85">
        <f>F30*G30</f>
        <v>37037.037037037044</v>
      </c>
      <c r="I30" s="7"/>
      <c r="J30" s="14"/>
    </row>
    <row r="31" spans="1:10" ht="18" customHeight="1">
      <c r="A31" s="14"/>
      <c r="B31" s="24"/>
      <c r="C31" s="98">
        <f>C30+1</f>
        <v>2</v>
      </c>
      <c r="D31" s="85" t="s">
        <v>34</v>
      </c>
      <c r="E31" s="107"/>
      <c r="F31" s="85">
        <f>'A02_Kapwert_1'!F26</f>
        <v>70000</v>
      </c>
      <c r="G31" s="99">
        <f>1/$H$27^C31</f>
        <v>0.8573388203017835</v>
      </c>
      <c r="H31" s="85">
        <f>F31*G31</f>
        <v>60013.71742112485</v>
      </c>
      <c r="I31" s="7"/>
      <c r="J31" s="14"/>
    </row>
    <row r="32" spans="1:10" ht="18" customHeight="1">
      <c r="A32" s="14"/>
      <c r="B32" s="66"/>
      <c r="C32" s="98">
        <f>C31+1</f>
        <v>3</v>
      </c>
      <c r="D32" s="85" t="s">
        <v>34</v>
      </c>
      <c r="E32" s="107"/>
      <c r="F32" s="85">
        <f>'A02_Kapwert_1'!F27</f>
        <v>30000</v>
      </c>
      <c r="G32" s="99">
        <f>1/$H$27^C32</f>
        <v>0.79383224102017</v>
      </c>
      <c r="H32" s="85">
        <f>F32*G32</f>
        <v>23814.9672306051</v>
      </c>
      <c r="I32" s="67"/>
      <c r="J32" s="14"/>
    </row>
    <row r="33" spans="1:10" ht="18" customHeight="1">
      <c r="A33" s="14"/>
      <c r="B33" s="66"/>
      <c r="C33" s="98">
        <f>C32+1</f>
        <v>4</v>
      </c>
      <c r="D33" s="85" t="s">
        <v>34</v>
      </c>
      <c r="E33" s="107"/>
      <c r="F33" s="85">
        <f>'A02_Kapwert_1'!F28</f>
        <v>25000</v>
      </c>
      <c r="G33" s="99">
        <f>1/$H$27^C33</f>
        <v>0.7350298527964538</v>
      </c>
      <c r="H33" s="85">
        <f>F33*G33</f>
        <v>18375.746319911344</v>
      </c>
      <c r="I33" s="67"/>
      <c r="J33" s="14"/>
    </row>
    <row r="34" spans="1:10" ht="18" customHeight="1">
      <c r="A34" s="14"/>
      <c r="B34" s="66"/>
      <c r="C34" s="98">
        <v>4</v>
      </c>
      <c r="D34" s="85" t="s">
        <v>11</v>
      </c>
      <c r="E34" s="107"/>
      <c r="F34" s="85">
        <f>'A02_Kapwert_1'!F29</f>
        <v>20000</v>
      </c>
      <c r="G34" s="99">
        <f>1/$H$27^C34</f>
        <v>0.7350298527964538</v>
      </c>
      <c r="H34" s="85">
        <f>F34*G34</f>
        <v>14700.597055929076</v>
      </c>
      <c r="I34" s="67"/>
      <c r="J34" s="14"/>
    </row>
    <row r="35" spans="1:10" ht="18" customHeight="1">
      <c r="A35" s="14"/>
      <c r="B35" s="66"/>
      <c r="C35" s="39"/>
      <c r="D35" s="40"/>
      <c r="E35" s="40"/>
      <c r="F35" s="40"/>
      <c r="G35" s="40"/>
      <c r="H35" s="40"/>
      <c r="I35" s="67"/>
      <c r="J35" s="14"/>
    </row>
    <row r="36" spans="1:10" ht="18" customHeight="1">
      <c r="A36" s="14"/>
      <c r="B36" s="66"/>
      <c r="C36" s="86" t="s">
        <v>10</v>
      </c>
      <c r="D36" s="106"/>
      <c r="E36" s="106"/>
      <c r="F36" s="107"/>
      <c r="G36" s="107"/>
      <c r="H36" s="85">
        <f>SUM(H30:H34)</f>
        <v>153942.06506460742</v>
      </c>
      <c r="I36" s="67"/>
      <c r="J36" s="14"/>
    </row>
    <row r="37" spans="1:10" ht="18" customHeight="1">
      <c r="A37" s="14"/>
      <c r="B37" s="66"/>
      <c r="C37" s="86" t="s">
        <v>0</v>
      </c>
      <c r="D37" s="108"/>
      <c r="E37" s="108"/>
      <c r="F37" s="104"/>
      <c r="G37" s="104"/>
      <c r="H37" s="85">
        <f>'A02_Kapwert_1'!F24</f>
        <v>140000</v>
      </c>
      <c r="I37" s="67"/>
      <c r="J37" s="14"/>
    </row>
    <row r="38" spans="1:10" ht="18" customHeight="1">
      <c r="A38" s="14"/>
      <c r="B38" s="66"/>
      <c r="C38" s="86" t="s">
        <v>68</v>
      </c>
      <c r="D38" s="108"/>
      <c r="E38" s="108"/>
      <c r="F38" s="104"/>
      <c r="G38" s="104"/>
      <c r="H38" s="85">
        <f>H36-H37</f>
        <v>13942.065064607421</v>
      </c>
      <c r="I38" s="67"/>
      <c r="J38" s="14"/>
    </row>
    <row r="39" spans="1:10" ht="12.75">
      <c r="A39" s="14"/>
      <c r="B39" s="66"/>
      <c r="C39" s="70"/>
      <c r="D39" s="70"/>
      <c r="E39" s="70"/>
      <c r="F39" s="70"/>
      <c r="G39" s="70"/>
      <c r="H39" s="70"/>
      <c r="I39" s="67"/>
      <c r="J39" s="14"/>
    </row>
    <row r="40" spans="1:10" ht="15.75">
      <c r="A40" s="14"/>
      <c r="B40" s="66"/>
      <c r="C40" s="82" t="s">
        <v>26</v>
      </c>
      <c r="D40" s="110"/>
      <c r="E40" s="50"/>
      <c r="F40" s="50"/>
      <c r="G40" s="50"/>
      <c r="H40" s="50"/>
      <c r="I40" s="67"/>
      <c r="J40" s="14"/>
    </row>
    <row r="41" spans="1:10" ht="18.75">
      <c r="A41" s="14"/>
      <c r="B41" s="66"/>
      <c r="C41" s="82" t="s">
        <v>76</v>
      </c>
      <c r="D41" s="110"/>
      <c r="E41" s="50"/>
      <c r="F41" s="50"/>
      <c r="G41" s="50"/>
      <c r="H41" s="50"/>
      <c r="I41" s="67"/>
      <c r="J41" s="14"/>
    </row>
    <row r="42" spans="1:10" ht="15.75">
      <c r="A42" s="14"/>
      <c r="B42" s="66"/>
      <c r="C42" s="82" t="s">
        <v>58</v>
      </c>
      <c r="D42" s="110"/>
      <c r="E42" s="50"/>
      <c r="F42" s="50"/>
      <c r="G42" s="50"/>
      <c r="H42" s="50"/>
      <c r="I42" s="67"/>
      <c r="J42" s="14"/>
    </row>
    <row r="43" spans="1:10" ht="15.75">
      <c r="A43" s="14"/>
      <c r="B43" s="66"/>
      <c r="C43" s="82" t="s">
        <v>59</v>
      </c>
      <c r="D43" s="110"/>
      <c r="E43" s="67"/>
      <c r="F43" s="67"/>
      <c r="G43" s="67"/>
      <c r="H43" s="67"/>
      <c r="I43" s="67"/>
      <c r="J43" s="14"/>
    </row>
    <row r="44" spans="1:10" ht="12.75">
      <c r="A44" s="14"/>
      <c r="B44" s="66"/>
      <c r="C44" s="67"/>
      <c r="D44" s="67"/>
      <c r="E44" s="67"/>
      <c r="F44" s="67"/>
      <c r="G44" s="67"/>
      <c r="H44" s="67"/>
      <c r="I44" s="67"/>
      <c r="J44" s="14"/>
    </row>
    <row r="45" spans="1:10" ht="9.75" customHeight="1">
      <c r="A45" s="14"/>
      <c r="B45" s="38"/>
      <c r="C45" s="38"/>
      <c r="D45" s="38"/>
      <c r="E45" s="38"/>
      <c r="F45" s="38"/>
      <c r="G45" s="38"/>
      <c r="H45" s="38"/>
      <c r="I45" s="38"/>
      <c r="J45" s="14"/>
    </row>
    <row r="46" spans="1:10" ht="7.5" customHeight="1">
      <c r="A46" s="14"/>
      <c r="B46" s="66"/>
      <c r="C46" s="67"/>
      <c r="D46" s="67"/>
      <c r="E46" s="67"/>
      <c r="F46" s="67"/>
      <c r="G46" s="67"/>
      <c r="H46" s="67"/>
      <c r="I46" s="67"/>
      <c r="J46" s="14"/>
    </row>
    <row r="47" spans="1:10" ht="18">
      <c r="A47" s="14"/>
      <c r="B47" s="66"/>
      <c r="C47" s="80" t="s">
        <v>61</v>
      </c>
      <c r="D47" s="67"/>
      <c r="E47" s="67"/>
      <c r="F47" s="67"/>
      <c r="G47" s="67"/>
      <c r="H47" s="67"/>
      <c r="I47" s="67"/>
      <c r="J47" s="14"/>
    </row>
    <row r="48" spans="1:10" ht="15.75">
      <c r="A48" s="14"/>
      <c r="B48" s="66"/>
      <c r="C48" s="121" t="s">
        <v>77</v>
      </c>
      <c r="D48" s="48"/>
      <c r="E48" s="48"/>
      <c r="F48" s="48"/>
      <c r="G48" s="50"/>
      <c r="H48" s="50"/>
      <c r="I48" s="67"/>
      <c r="J48" s="14"/>
    </row>
    <row r="49" spans="1:10" ht="15.75">
      <c r="A49" s="14"/>
      <c r="B49" s="66"/>
      <c r="C49" s="121" t="s">
        <v>78</v>
      </c>
      <c r="D49" s="48"/>
      <c r="E49" s="48"/>
      <c r="F49" s="48"/>
      <c r="G49" s="50"/>
      <c r="H49" s="50"/>
      <c r="I49" s="67"/>
      <c r="J49" s="14"/>
    </row>
    <row r="50" spans="1:10" ht="15.75">
      <c r="A50" s="14"/>
      <c r="B50" s="66"/>
      <c r="C50" s="121" t="s">
        <v>79</v>
      </c>
      <c r="D50" s="48"/>
      <c r="E50" s="48"/>
      <c r="F50" s="48"/>
      <c r="G50" s="50"/>
      <c r="H50" s="50"/>
      <c r="I50" s="67"/>
      <c r="J50" s="14"/>
    </row>
    <row r="51" spans="1:10" ht="15.75">
      <c r="A51" s="14"/>
      <c r="B51" s="66"/>
      <c r="C51" s="121" t="s">
        <v>80</v>
      </c>
      <c r="D51" s="48"/>
      <c r="E51" s="48"/>
      <c r="F51" s="48"/>
      <c r="G51" s="50"/>
      <c r="H51" s="50"/>
      <c r="I51" s="67"/>
      <c r="J51" s="14"/>
    </row>
    <row r="52" spans="1:10" ht="14.25">
      <c r="A52" s="14"/>
      <c r="B52" s="66"/>
      <c r="C52" s="50"/>
      <c r="D52" s="50"/>
      <c r="E52" s="50"/>
      <c r="F52" s="50"/>
      <c r="G52" s="50"/>
      <c r="H52" s="50"/>
      <c r="I52" s="67"/>
      <c r="J52" s="14"/>
    </row>
    <row r="53" spans="1:10" ht="18">
      <c r="A53" s="14"/>
      <c r="B53" s="66"/>
      <c r="C53" s="80" t="s">
        <v>62</v>
      </c>
      <c r="D53" s="50"/>
      <c r="E53" s="50"/>
      <c r="F53" s="50"/>
      <c r="G53" s="50"/>
      <c r="H53" s="50"/>
      <c r="I53" s="67"/>
      <c r="J53" s="14"/>
    </row>
    <row r="54" spans="1:10" ht="15.75">
      <c r="A54" s="14"/>
      <c r="B54" s="66"/>
      <c r="C54" s="76" t="s">
        <v>81</v>
      </c>
      <c r="D54" s="76"/>
      <c r="E54" s="76"/>
      <c r="F54" s="76"/>
      <c r="G54" s="50"/>
      <c r="H54" s="50"/>
      <c r="I54" s="67"/>
      <c r="J54" s="14"/>
    </row>
    <row r="55" spans="1:10" ht="15.75">
      <c r="A55" s="14"/>
      <c r="B55" s="66"/>
      <c r="C55" s="76" t="s">
        <v>82</v>
      </c>
      <c r="D55" s="76"/>
      <c r="E55" s="76"/>
      <c r="F55" s="76"/>
      <c r="G55" s="50"/>
      <c r="H55" s="50"/>
      <c r="I55" s="67"/>
      <c r="J55" s="14"/>
    </row>
    <row r="56" spans="1:10" ht="15.75">
      <c r="A56" s="14"/>
      <c r="B56" s="66"/>
      <c r="C56" s="76" t="s">
        <v>83</v>
      </c>
      <c r="D56" s="76"/>
      <c r="E56" s="76"/>
      <c r="F56" s="76"/>
      <c r="G56" s="50"/>
      <c r="H56" s="50"/>
      <c r="I56" s="67"/>
      <c r="J56" s="14"/>
    </row>
    <row r="57" spans="1:10" ht="8.25" customHeight="1">
      <c r="A57" s="14"/>
      <c r="B57" s="72"/>
      <c r="C57" s="56"/>
      <c r="D57" s="56"/>
      <c r="E57" s="56"/>
      <c r="F57" s="56"/>
      <c r="G57" s="56"/>
      <c r="H57" s="56"/>
      <c r="I57" s="73"/>
      <c r="J57" s="14"/>
    </row>
    <row r="58" spans="1:10" ht="12.75">
      <c r="A58" s="14"/>
      <c r="B58" s="14"/>
      <c r="C58" s="14"/>
      <c r="D58" s="14"/>
      <c r="E58" s="14"/>
      <c r="F58" s="14"/>
      <c r="G58" s="14"/>
      <c r="H58" s="14"/>
      <c r="I58" s="14"/>
      <c r="J58" s="14"/>
    </row>
  </sheetData>
  <mergeCells count="1">
    <mergeCell ref="H3:I3"/>
  </mergeCells>
  <conditionalFormatting sqref="H19 H38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874015748031497" right="0.7874015748031497" top="0.984251968503937" bottom="0.984251968503937" header="0.511811023" footer="0.511811023"/>
  <pageSetup fitToHeight="1" fitToWidth="1" horizontalDpi="300" verticalDpi="300" orientation="portrait" paperSize="9" scale="77" r:id="rId1"/>
  <headerFooter alignWithMargins="0">
    <oddHeader>&amp;LAutor: Prof. Dr. von Känel&amp;R
&amp;D</oddHeader>
    <oddFooter>&amp;L&amp;F&amp;C&amp;A
&amp;RSeite 4/5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Siegfried von Känel</dc:creator>
  <cp:keywords/>
  <dc:description/>
  <cp:lastModifiedBy>von Känel</cp:lastModifiedBy>
  <cp:lastPrinted>2013-05-14T15:12:34Z</cp:lastPrinted>
  <dcterms:created xsi:type="dcterms:W3CDTF">1996-05-10T04:43:25Z</dcterms:created>
  <dcterms:modified xsi:type="dcterms:W3CDTF">2014-02-03T13:34:45Z</dcterms:modified>
  <cp:category/>
  <cp:version/>
  <cp:contentType/>
  <cp:contentStatus/>
</cp:coreProperties>
</file>